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vincienergies-my.sharepoint.com/personal/espen_kerimdybesland_vinci-energies_net/Documents/Desktop/"/>
    </mc:Choice>
  </mc:AlternateContent>
  <xr:revisionPtr revIDLastSave="202" documentId="13_ncr:1_{BEEEF33D-1C38-4713-A9E1-6CA916220723}" xr6:coauthVersionLast="47" xr6:coauthVersionMax="47" xr10:uidLastSave="{06B0DD5F-4F5B-4A4D-9E0E-5351BC92006F}"/>
  <bookViews>
    <workbookView xWindow="-120" yWindow="-120" windowWidth="29040" windowHeight="15840" xr2:uid="{00000000-000D-0000-FFFF-FFFF00000000}"/>
  </bookViews>
  <sheets>
    <sheet name="Dag 1" sheetId="1" r:id="rId1"/>
    <sheet name="Dag 2" sheetId="7" r:id="rId2"/>
    <sheet name="Premietabell" sheetId="2" r:id="rId3"/>
  </sheets>
  <definedNames>
    <definedName name="_xlnm._FilterDatabase" localSheetId="0" hidden="1">'Dag 1'!$A$8:$W$27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2" i="1" l="1"/>
  <c r="R15" i="1"/>
  <c r="P15" i="1"/>
  <c r="O15" i="1"/>
  <c r="I15" i="1"/>
  <c r="H15" i="1"/>
  <c r="I22" i="1"/>
  <c r="H22" i="1"/>
  <c r="R28" i="7"/>
  <c r="P28" i="7"/>
  <c r="O28" i="7"/>
  <c r="J28" i="7"/>
  <c r="K28" i="7" s="1"/>
  <c r="I28" i="7"/>
  <c r="H28" i="7"/>
  <c r="R27" i="7"/>
  <c r="S27" i="7" s="1"/>
  <c r="Q27" i="7"/>
  <c r="P27" i="7"/>
  <c r="O27" i="7"/>
  <c r="J27" i="7"/>
  <c r="K27" i="7" s="1"/>
  <c r="I27" i="7"/>
  <c r="H27" i="7"/>
  <c r="R26" i="7"/>
  <c r="S26" i="7" s="1"/>
  <c r="Q26" i="7"/>
  <c r="P26" i="7"/>
  <c r="O26" i="7"/>
  <c r="K26" i="7"/>
  <c r="J26" i="7"/>
  <c r="I26" i="7"/>
  <c r="H26" i="7"/>
  <c r="S25" i="7"/>
  <c r="R25" i="7"/>
  <c r="P25" i="7"/>
  <c r="O25" i="7"/>
  <c r="Q25" i="7" s="1"/>
  <c r="K25" i="7"/>
  <c r="J25" i="7"/>
  <c r="I25" i="7"/>
  <c r="H25" i="7"/>
  <c r="R24" i="7"/>
  <c r="S24" i="7" s="1"/>
  <c r="P24" i="7"/>
  <c r="O24" i="7"/>
  <c r="Q24" i="7" s="1"/>
  <c r="J24" i="7"/>
  <c r="K24" i="7" s="1"/>
  <c r="I24" i="7"/>
  <c r="H24" i="7"/>
  <c r="R23" i="7"/>
  <c r="Q23" i="7"/>
  <c r="P23" i="7"/>
  <c r="O23" i="7"/>
  <c r="J23" i="7"/>
  <c r="K23" i="7" s="1"/>
  <c r="S23" i="7" s="1"/>
  <c r="I23" i="7"/>
  <c r="H23" i="7"/>
  <c r="R22" i="7"/>
  <c r="S22" i="7" s="1"/>
  <c r="P22" i="7"/>
  <c r="O22" i="7"/>
  <c r="Q22" i="7" s="1"/>
  <c r="K22" i="7"/>
  <c r="J22" i="7"/>
  <c r="I22" i="7"/>
  <c r="H22" i="7"/>
  <c r="R21" i="7"/>
  <c r="P21" i="7"/>
  <c r="O21" i="7"/>
  <c r="Q21" i="7" s="1"/>
  <c r="J21" i="7"/>
  <c r="K21" i="7" s="1"/>
  <c r="S21" i="7" s="1"/>
  <c r="I21" i="7"/>
  <c r="H21" i="7"/>
  <c r="R20" i="7"/>
  <c r="Q20" i="7"/>
  <c r="P20" i="7"/>
  <c r="O20" i="7"/>
  <c r="K20" i="7"/>
  <c r="S20" i="7" s="1"/>
  <c r="J20" i="7"/>
  <c r="I20" i="7"/>
  <c r="H20" i="7"/>
  <c r="R19" i="7"/>
  <c r="S19" i="7" s="1"/>
  <c r="Q19" i="7"/>
  <c r="P19" i="7"/>
  <c r="O19" i="7"/>
  <c r="J19" i="7"/>
  <c r="K19" i="7" s="1"/>
  <c r="I19" i="7"/>
  <c r="H19" i="7"/>
  <c r="R18" i="7"/>
  <c r="S18" i="7" s="1"/>
  <c r="Q18" i="7"/>
  <c r="P18" i="7"/>
  <c r="O18" i="7"/>
  <c r="K18" i="7"/>
  <c r="J18" i="7"/>
  <c r="I18" i="7"/>
  <c r="H18" i="7"/>
  <c r="S17" i="7"/>
  <c r="R17" i="7"/>
  <c r="P17" i="7"/>
  <c r="O17" i="7"/>
  <c r="Q17" i="7" s="1"/>
  <c r="K17" i="7"/>
  <c r="J17" i="7"/>
  <c r="I17" i="7"/>
  <c r="H17" i="7"/>
  <c r="R16" i="7"/>
  <c r="S16" i="7" s="1"/>
  <c r="P16" i="7"/>
  <c r="O16" i="7"/>
  <c r="Q16" i="7" s="1"/>
  <c r="J16" i="7"/>
  <c r="K16" i="7" s="1"/>
  <c r="I16" i="7"/>
  <c r="H16" i="7"/>
  <c r="R15" i="7"/>
  <c r="Q15" i="7"/>
  <c r="P15" i="7"/>
  <c r="O15" i="7"/>
  <c r="J15" i="7"/>
  <c r="K15" i="7" s="1"/>
  <c r="S15" i="7" s="1"/>
  <c r="I15" i="7"/>
  <c r="H15" i="7"/>
  <c r="R14" i="7"/>
  <c r="S14" i="7" s="1"/>
  <c r="P14" i="7"/>
  <c r="O14" i="7"/>
  <c r="Q14" i="7" s="1"/>
  <c r="K14" i="7"/>
  <c r="J14" i="7"/>
  <c r="I14" i="7"/>
  <c r="H14" i="7"/>
  <c r="R13" i="7"/>
  <c r="P13" i="7"/>
  <c r="O13" i="7"/>
  <c r="Q13" i="7" s="1"/>
  <c r="J13" i="7"/>
  <c r="K13" i="7" s="1"/>
  <c r="S13" i="7" s="1"/>
  <c r="I13" i="7"/>
  <c r="H13" i="7"/>
  <c r="R12" i="7"/>
  <c r="Q12" i="7"/>
  <c r="P12" i="7"/>
  <c r="O12" i="7"/>
  <c r="K12" i="7"/>
  <c r="S12" i="7" s="1"/>
  <c r="J12" i="7"/>
  <c r="I12" i="7"/>
  <c r="H12" i="7"/>
  <c r="R11" i="7"/>
  <c r="Q11" i="7"/>
  <c r="P11" i="7"/>
  <c r="O11" i="7"/>
  <c r="J11" i="7"/>
  <c r="K11" i="7" s="1"/>
  <c r="I11" i="7"/>
  <c r="H11" i="7"/>
  <c r="R10" i="7"/>
  <c r="S10" i="7" s="1"/>
  <c r="Q10" i="7"/>
  <c r="P10" i="7"/>
  <c r="O10" i="7"/>
  <c r="K10" i="7"/>
  <c r="J10" i="7"/>
  <c r="I10" i="7"/>
  <c r="H10" i="7"/>
  <c r="S9" i="7"/>
  <c r="R9" i="7"/>
  <c r="P9" i="7"/>
  <c r="O9" i="7"/>
  <c r="Q9" i="7" s="1"/>
  <c r="K9" i="7"/>
  <c r="J9" i="7"/>
  <c r="I9" i="7"/>
  <c r="H9" i="7"/>
  <c r="J15" i="1" l="1"/>
  <c r="K15" i="1" s="1"/>
  <c r="S15" i="1" s="1"/>
  <c r="J22" i="1"/>
  <c r="K22" i="1" s="1"/>
  <c r="S22" i="1" s="1"/>
  <c r="S11" i="7"/>
  <c r="S28" i="7"/>
  <c r="O14" i="1"/>
  <c r="P14" i="1"/>
  <c r="O12" i="1"/>
  <c r="P12" i="1"/>
  <c r="O9" i="1"/>
  <c r="P9" i="1"/>
  <c r="O23" i="1"/>
  <c r="P23" i="1"/>
  <c r="O19" i="1"/>
  <c r="P19" i="1"/>
  <c r="O25" i="1"/>
  <c r="P25" i="1"/>
  <c r="O26" i="1"/>
  <c r="P26" i="1"/>
  <c r="O17" i="1"/>
  <c r="P17" i="1"/>
  <c r="O21" i="1"/>
  <c r="P21" i="1"/>
  <c r="O11" i="1"/>
  <c r="P11" i="1"/>
  <c r="O24" i="1"/>
  <c r="R24" i="1" s="1"/>
  <c r="P24" i="1"/>
  <c r="O13" i="1"/>
  <c r="P13" i="1"/>
  <c r="O27" i="1"/>
  <c r="P27" i="1"/>
  <c r="O16" i="1"/>
  <c r="P16" i="1"/>
  <c r="O18" i="1"/>
  <c r="P18" i="1"/>
  <c r="O10" i="1"/>
  <c r="P10" i="1"/>
  <c r="O20" i="1"/>
  <c r="P20" i="1"/>
  <c r="H14" i="1"/>
  <c r="I14" i="1"/>
  <c r="H12" i="1"/>
  <c r="I12" i="1"/>
  <c r="H9" i="1"/>
  <c r="I9" i="1"/>
  <c r="H23" i="1"/>
  <c r="I23" i="1"/>
  <c r="I19" i="1"/>
  <c r="H25" i="1"/>
  <c r="I25" i="1"/>
  <c r="H26" i="1"/>
  <c r="I26" i="1"/>
  <c r="I17" i="1"/>
  <c r="H21" i="1"/>
  <c r="I21" i="1"/>
  <c r="H11" i="1"/>
  <c r="I11" i="1"/>
  <c r="H24" i="1"/>
  <c r="I24" i="1"/>
  <c r="H13" i="1"/>
  <c r="I13" i="1"/>
  <c r="H27" i="1"/>
  <c r="I27" i="1"/>
  <c r="H16" i="1"/>
  <c r="I16" i="1"/>
  <c r="H18" i="1"/>
  <c r="I18" i="1"/>
  <c r="H10" i="1"/>
  <c r="I10" i="1"/>
  <c r="H20" i="1"/>
  <c r="I20" i="1"/>
  <c r="R26" i="1" l="1"/>
  <c r="Q13" i="1"/>
  <c r="R13" i="1" s="1"/>
  <c r="Q17" i="1"/>
  <c r="R17" i="1" s="1"/>
  <c r="R10" i="1"/>
  <c r="R23" i="1"/>
  <c r="R18" i="1"/>
  <c r="Q20" i="1"/>
  <c r="R20" i="1" s="1"/>
  <c r="R16" i="1"/>
  <c r="R9" i="1"/>
  <c r="R21" i="1"/>
  <c r="Q27" i="1"/>
  <c r="R27" i="1" s="1"/>
  <c r="R11" i="1"/>
  <c r="R19" i="1"/>
  <c r="Q25" i="1"/>
  <c r="R25" i="1" s="1"/>
  <c r="R12" i="1"/>
  <c r="J24" i="1"/>
  <c r="K24" i="1" s="1"/>
  <c r="S24" i="1" s="1"/>
  <c r="J20" i="1"/>
  <c r="K20" i="1" s="1"/>
  <c r="J27" i="1"/>
  <c r="K27" i="1" s="1"/>
  <c r="J11" i="1"/>
  <c r="K11" i="1" s="1"/>
  <c r="J19" i="1"/>
  <c r="K19" i="1" s="1"/>
  <c r="J9" i="1"/>
  <c r="K9" i="1" s="1"/>
  <c r="J10" i="1"/>
  <c r="K10" i="1" s="1"/>
  <c r="J25" i="1"/>
  <c r="K25" i="1" s="1"/>
  <c r="J18" i="1"/>
  <c r="K18" i="1" s="1"/>
  <c r="J13" i="1"/>
  <c r="K13" i="1" s="1"/>
  <c r="J23" i="1"/>
  <c r="K23" i="1" s="1"/>
  <c r="J21" i="1"/>
  <c r="K21" i="1" s="1"/>
  <c r="J26" i="1"/>
  <c r="K26" i="1" s="1"/>
  <c r="J16" i="1"/>
  <c r="K16" i="1" s="1"/>
  <c r="J14" i="1"/>
  <c r="K14" i="1" s="1"/>
  <c r="J17" i="1"/>
  <c r="K17" i="1" s="1"/>
  <c r="J12" i="1"/>
  <c r="K12" i="1" s="1"/>
  <c r="R14" i="1"/>
  <c r="S26" i="1" l="1"/>
  <c r="S13" i="1"/>
  <c r="S17" i="1"/>
  <c r="S10" i="1"/>
  <c r="S21" i="1"/>
  <c r="S18" i="1"/>
  <c r="S23" i="1"/>
  <c r="S20" i="1"/>
  <c r="S16" i="1"/>
  <c r="S9" i="1"/>
  <c r="S27" i="1"/>
  <c r="S11" i="1"/>
  <c r="S19" i="1"/>
  <c r="S25" i="1"/>
  <c r="S12" i="1"/>
  <c r="S14" i="1"/>
</calcChain>
</file>

<file path=xl/sharedStrings.xml><?xml version="1.0" encoding="utf-8"?>
<sst xmlns="http://schemas.openxmlformats.org/spreadsheetml/2006/main" count="151" uniqueCount="77">
  <si>
    <t>Rangeringstabell for NM småhund</t>
  </si>
  <si>
    <t>Dag 1</t>
  </si>
  <si>
    <t>Dag 2</t>
  </si>
  <si>
    <t>NM poeng</t>
  </si>
  <si>
    <t>Los 1</t>
  </si>
  <si>
    <t>Los 2</t>
  </si>
  <si>
    <t>sum dag 1</t>
  </si>
  <si>
    <t>sum dag 2</t>
  </si>
  <si>
    <t>Sum begge dager</t>
  </si>
  <si>
    <t>1ha</t>
  </si>
  <si>
    <t>2ha</t>
  </si>
  <si>
    <t>1rå</t>
  </si>
  <si>
    <t>3ha</t>
  </si>
  <si>
    <t>1re</t>
  </si>
  <si>
    <t>2re</t>
  </si>
  <si>
    <t>3re</t>
  </si>
  <si>
    <t>2rå</t>
  </si>
  <si>
    <t>3rå</t>
  </si>
  <si>
    <t>1hj</t>
  </si>
  <si>
    <t>2hj</t>
  </si>
  <si>
    <t>3hj</t>
  </si>
  <si>
    <t>Premietabell</t>
  </si>
  <si>
    <t>Fødselsdato</t>
  </si>
  <si>
    <t>Rangering</t>
  </si>
  <si>
    <t>Tittel, Navn</t>
  </si>
  <si>
    <t>Los poeng</t>
  </si>
  <si>
    <t>Rase</t>
  </si>
  <si>
    <t>Kat. nr.</t>
  </si>
  <si>
    <t>Eg.p+ kp</t>
  </si>
  <si>
    <t>NM SMÅHUND 2021</t>
  </si>
  <si>
    <t>6.-7. NOVEMBER</t>
  </si>
  <si>
    <t>Hadeland</t>
  </si>
  <si>
    <t xml:space="preserve"> N J(D)CH N UCH, Svartpyttens Ask </t>
  </si>
  <si>
    <t xml:space="preserve">N J(D)CH SE J(KOMBI)CH, Brodern's EK-Fru.Johnsen </t>
  </si>
  <si>
    <t>Beagle</t>
  </si>
  <si>
    <t>Drever</t>
  </si>
  <si>
    <t>N SE J(D)CH, Aha Knerten's Tikka</t>
  </si>
  <si>
    <t xml:space="preserve">N SE J(D)CH, Kvindølen's Castor </t>
  </si>
  <si>
    <t xml:space="preserve"> N SE J(D)CH, Bromdalens Pepsi </t>
  </si>
  <si>
    <t xml:space="preserve">N SE J(D)CH, Vidringstadsjegerens Kita </t>
  </si>
  <si>
    <t xml:space="preserve">N J(D)CH, SR Tigg </t>
  </si>
  <si>
    <t>N J(D)CH, O S Aron</t>
  </si>
  <si>
    <t xml:space="preserve">N SE J(D)CH, Gitmarkbakken's Tilia </t>
  </si>
  <si>
    <t xml:space="preserve">SE N J(D)CH NMSP-19, Glundbergbakken's Raja </t>
  </si>
  <si>
    <t xml:space="preserve">N SE J(D)CH, Kvindølen's Tussa </t>
  </si>
  <si>
    <t xml:space="preserve">LV N SE UCH NORD VCH NORD J(D)CH, Aha Knerten's Liselotte </t>
  </si>
  <si>
    <t xml:space="preserve">N J(D)CH N UCH, Lyngdølen's Bella Ii </t>
  </si>
  <si>
    <t xml:space="preserve">SE N J(D)CH, Örnfjordens Piggelin </t>
  </si>
  <si>
    <t xml:space="preserve">Sætre Brukets Rally </t>
  </si>
  <si>
    <r>
      <t>NO39544/18 Aha Knerten's Cita Beagle, Tittel: SE J(D)CH NORD VCH N UCH,</t>
    </r>
    <r>
      <rPr>
        <sz val="11"/>
        <color rgb="FFFF0000"/>
        <rFont val="Calibri"/>
        <family val="2"/>
        <scheme val="minor"/>
      </rPr>
      <t xml:space="preserve"> Født: 09.03.2018</t>
    </r>
    <r>
      <rPr>
        <sz val="11"/>
        <color theme="1"/>
        <rFont val="Calibri"/>
        <family val="2"/>
        <scheme val="minor"/>
      </rPr>
      <t>, Eier: Hansen, Arve, Fører: Katrine S. Ruste</t>
    </r>
  </si>
  <si>
    <r>
      <t xml:space="preserve">NO59223/17 Carnelian's Farfalla Beagle, Tittel: N UCH, </t>
    </r>
    <r>
      <rPr>
        <sz val="11"/>
        <color rgb="FFFF0000"/>
        <rFont val="Calibri"/>
        <family val="2"/>
        <scheme val="minor"/>
      </rPr>
      <t>Født: 22.06.2017</t>
    </r>
    <r>
      <rPr>
        <sz val="11"/>
        <color theme="1"/>
        <rFont val="Calibri"/>
        <family val="2"/>
        <scheme val="minor"/>
      </rPr>
      <t>, Eier: Storløkken, Bent Arild, Fører: Storløkken, Bent Arild</t>
    </r>
  </si>
  <si>
    <t xml:space="preserve">N UCH, Aha Knerten's Proffen </t>
  </si>
  <si>
    <t>N UCH N BS CH SE VCH SE J(D)CH, Aha Knerten's Iver</t>
  </si>
  <si>
    <t xml:space="preserve">Haralias Traja </t>
  </si>
  <si>
    <t>Kira the 2’ one</t>
  </si>
  <si>
    <t>Brodern's Desibel</t>
  </si>
  <si>
    <r>
      <t xml:space="preserve">NO35969/17 Kullskogens PK Caos Beagle, </t>
    </r>
    <r>
      <rPr>
        <sz val="11"/>
        <color rgb="FFFF0000"/>
        <rFont val="Calibri"/>
        <family val="2"/>
        <scheme val="minor"/>
      </rPr>
      <t>Født: 22.02.2017</t>
    </r>
    <r>
      <rPr>
        <sz val="11"/>
        <color theme="1"/>
        <rFont val="Calibri"/>
        <family val="2"/>
        <scheme val="minor"/>
      </rPr>
      <t>, Eier: Sørumshagen, Kai Arne, Fører: Sørumshagen, Kai Arne</t>
    </r>
  </si>
  <si>
    <r>
      <t xml:space="preserve">NO47674/17 Kaldbekkbråtan's Pekka Beagle, Født: </t>
    </r>
    <r>
      <rPr>
        <sz val="11"/>
        <color rgb="FFFF0000"/>
        <rFont val="Calibri"/>
        <family val="2"/>
        <scheme val="minor"/>
      </rPr>
      <t>23.05.2017</t>
    </r>
    <r>
      <rPr>
        <sz val="11"/>
        <color theme="1"/>
        <rFont val="Calibri"/>
        <family val="2"/>
        <scheme val="minor"/>
      </rPr>
      <t>, Eier: Kristiansen, Oddvar, Fører: Kristiansen, Oddvar</t>
    </r>
  </si>
  <si>
    <t>NO52599/12 Bergeråsen's Hulda Drever, Tittel: N SE J(D)CH N SE UCH NMSP-18, Født: 08.09.2012, Eier: Hedegart, Rune, Fører: Hedegart, Rune</t>
  </si>
  <si>
    <t>Reseve</t>
  </si>
  <si>
    <t>I kollonene F, G, M og N brukes disse benevnelsene ved premie los</t>
  </si>
  <si>
    <t>I celler med denne fargen 
legges ingen verdier ( cellene har formler ikke rør disse )</t>
  </si>
  <si>
    <t>Rangering skjer etter sum poeng oppnådd etter tabellen, pluss antall tildelte egenskapspoeng, inkl. momentene kondisjon/styrke og lydighet, over de to prøvedagene.
 Ved poenglikhet rangeres yngre hund foran eldre hund. Står fortsatt flere hunder likt, får disse hundene samme plassering. Når premiegraden blir nedsatt på grunn av for lite egenskapspoeng, blir tabellen brukt for den nedsatt premiegraden</t>
  </si>
  <si>
    <t>Tracker</t>
  </si>
  <si>
    <t>NO41813/20 MG Alma</t>
  </si>
  <si>
    <t>NO40662/20 Melsheiskogen's Aragon</t>
  </si>
  <si>
    <t>KM SMÅHUND 2021</t>
  </si>
  <si>
    <t>1.-5. DESEMBER</t>
  </si>
  <si>
    <t>SØRLANDET</t>
  </si>
  <si>
    <t>NO48424/19 SE Mira</t>
  </si>
  <si>
    <t>NO58757/20 Vidringstadsjegerens Dixie</t>
  </si>
  <si>
    <t>NO32317/20 Setervollen's Elleville Tanja</t>
  </si>
  <si>
    <t>SE41754/2020 Valbodalens Pimpim</t>
  </si>
  <si>
    <t>NO49107/19 Rocky/ Starter ikke grunnet skade</t>
  </si>
  <si>
    <t>IS</t>
  </si>
  <si>
    <t>Ikke startet</t>
  </si>
  <si>
    <t>Ikke medlem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</si>
</sst>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sz val="11"/>
      <color rgb="FFFF0000"/>
      <name val="Calibri"/>
      <family val="2"/>
      <scheme val="minor"/>
    </font>
    <font>
      <sz val="11"/>
      <color rgb="FF339966"/>
      <name val="Calibri"/>
      <family val="2"/>
      <scheme val="minor"/>
    </font>
    <font>
      <b/>
      <sz val="11"/>
      <color theme="1"/>
      <name val="Calibri"/>
      <family val="2"/>
      <scheme val="minor"/>
    </font>
    <font>
      <b/>
      <sz val="12"/>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cellStyleXfs>
  <cellXfs count="61">
    <xf numFmtId="0" fontId="0" fillId="0" borderId="0" xfId="0"/>
    <xf numFmtId="0" fontId="0" fillId="0" borderId="0" xfId="0" applyAlignment="1">
      <alignment horizontal="center"/>
    </xf>
    <xf numFmtId="0" fontId="1" fillId="3" borderId="6" xfId="0" applyFont="1" applyFill="1" applyBorder="1"/>
    <xf numFmtId="0" fontId="1" fillId="3" borderId="4" xfId="0" applyFont="1" applyFill="1" applyBorder="1"/>
    <xf numFmtId="0" fontId="1" fillId="0" borderId="0" xfId="0" applyFont="1"/>
    <xf numFmtId="0" fontId="1" fillId="2" borderId="2" xfId="0" applyFont="1" applyFill="1" applyBorder="1"/>
    <xf numFmtId="0" fontId="1" fillId="3" borderId="2" xfId="0" applyFont="1" applyFill="1" applyBorder="1" applyAlignment="1">
      <alignment wrapText="1"/>
    </xf>
    <xf numFmtId="0" fontId="1" fillId="3" borderId="2" xfId="0" applyFont="1" applyFill="1" applyBorder="1"/>
    <xf numFmtId="0" fontId="1" fillId="0" borderId="2" xfId="0" applyFont="1" applyBorder="1"/>
    <xf numFmtId="0" fontId="1" fillId="0" borderId="2" xfId="0" applyFont="1" applyBorder="1" applyAlignment="1">
      <alignment horizontal="center"/>
    </xf>
    <xf numFmtId="0" fontId="1" fillId="3" borderId="4" xfId="0" applyFont="1" applyFill="1" applyBorder="1" applyAlignment="1">
      <alignment wrapText="1"/>
    </xf>
    <xf numFmtId="0" fontId="5" fillId="0" borderId="0" xfId="0" applyFont="1"/>
    <xf numFmtId="0" fontId="4" fillId="0" borderId="0" xfId="0" applyFont="1" applyBorder="1" applyAlignment="1">
      <alignment horizontal="left" vertical="center"/>
    </xf>
    <xf numFmtId="0" fontId="2" fillId="3" borderId="6" xfId="0" applyFont="1" applyFill="1" applyBorder="1"/>
    <xf numFmtId="0" fontId="2" fillId="3" borderId="3" xfId="0" applyFont="1" applyFill="1" applyBorder="1"/>
    <xf numFmtId="0" fontId="1"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2" fillId="2" borderId="0" xfId="0" applyFont="1" applyFill="1"/>
    <xf numFmtId="0" fontId="2" fillId="2" borderId="10" xfId="0" applyFont="1" applyFill="1" applyBorder="1"/>
    <xf numFmtId="0" fontId="6" fillId="0" borderId="2" xfId="0" applyFont="1" applyBorder="1"/>
    <xf numFmtId="0" fontId="6" fillId="0" borderId="2" xfId="0" applyFont="1" applyFill="1" applyBorder="1" applyAlignment="1">
      <alignment vertical="center" wrapText="1"/>
    </xf>
    <xf numFmtId="0" fontId="6" fillId="0" borderId="0" xfId="0" applyFont="1" applyBorder="1"/>
    <xf numFmtId="0" fontId="0" fillId="0" borderId="0" xfId="0"/>
    <xf numFmtId="0" fontId="8" fillId="0" borderId="0" xfId="0" applyFont="1"/>
    <xf numFmtId="0" fontId="6" fillId="0" borderId="0" xfId="0" applyFont="1" applyFill="1" applyBorder="1" applyAlignment="1">
      <alignment vertical="center" wrapText="1"/>
    </xf>
    <xf numFmtId="0" fontId="1" fillId="0" borderId="0" xfId="0" applyFont="1" applyBorder="1" applyAlignment="1">
      <alignment horizontal="center"/>
    </xf>
    <xf numFmtId="0" fontId="1" fillId="0" borderId="0" xfId="0" applyFont="1" applyBorder="1"/>
    <xf numFmtId="0" fontId="1" fillId="0" borderId="0" xfId="0" applyFont="1" applyBorder="1" applyAlignment="1">
      <alignment horizontal="left"/>
    </xf>
    <xf numFmtId="0" fontId="0" fillId="0" borderId="0" xfId="0" applyFill="1" applyBorder="1"/>
    <xf numFmtId="0" fontId="0" fillId="0" borderId="2" xfId="0" applyBorder="1"/>
    <xf numFmtId="0" fontId="1" fillId="4" borderId="2" xfId="0" applyFont="1" applyFill="1" applyBorder="1" applyAlignment="1">
      <alignment horizontal="center"/>
    </xf>
    <xf numFmtId="0" fontId="1" fillId="4" borderId="2" xfId="0" applyFont="1" applyFill="1" applyBorder="1"/>
    <xf numFmtId="0" fontId="1" fillId="2" borderId="2" xfId="0" applyFont="1" applyFill="1" applyBorder="1" applyAlignment="1">
      <alignment horizontal="left"/>
    </xf>
    <xf numFmtId="0" fontId="5" fillId="4" borderId="0" xfId="0" applyFont="1" applyFill="1" applyAlignment="1">
      <alignment wrapText="1"/>
    </xf>
    <xf numFmtId="0" fontId="1" fillId="0" borderId="0" xfId="0" applyFont="1" applyAlignment="1">
      <alignment wrapText="1"/>
    </xf>
    <xf numFmtId="0" fontId="0" fillId="0" borderId="9" xfId="0" applyFill="1" applyBorder="1"/>
    <xf numFmtId="0" fontId="0" fillId="0" borderId="9" xfId="0" applyBorder="1"/>
    <xf numFmtId="0" fontId="1" fillId="2" borderId="0" xfId="0" applyFont="1" applyFill="1" applyBorder="1"/>
    <xf numFmtId="0" fontId="1" fillId="2" borderId="0" xfId="0" applyFont="1" applyFill="1" applyBorder="1" applyAlignment="1">
      <alignment horizontal="left"/>
    </xf>
    <xf numFmtId="0" fontId="1" fillId="4" borderId="0" xfId="0" applyFont="1" applyFill="1" applyBorder="1"/>
    <xf numFmtId="0" fontId="1" fillId="4" borderId="0" xfId="0" applyFont="1" applyFill="1" applyBorder="1" applyAlignment="1">
      <alignment horizontal="center"/>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3" fillId="0" borderId="1" xfId="0" applyFont="1" applyBorder="1" applyAlignment="1">
      <alignment horizontal="left" vertical="center"/>
    </xf>
    <xf numFmtId="0" fontId="4" fillId="0" borderId="0"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2" fillId="3" borderId="5" xfId="0" applyFont="1" applyFill="1" applyBorder="1" applyAlignment="1">
      <alignment horizontal="center" vertical="center"/>
    </xf>
    <xf numFmtId="0" fontId="2" fillId="3" borderId="9" xfId="0" applyFont="1" applyFill="1" applyBorder="1" applyAlignment="1">
      <alignment horizontal="center" vertical="center"/>
    </xf>
    <xf numFmtId="0" fontId="0" fillId="5" borderId="2" xfId="0" applyFill="1" applyBorder="1"/>
    <xf numFmtId="0" fontId="10" fillId="0" borderId="2" xfId="0" applyFont="1" applyBorder="1"/>
    <xf numFmtId="0" fontId="9" fillId="0" borderId="2" xfId="0" applyFont="1" applyBorder="1"/>
    <xf numFmtId="0" fontId="10" fillId="0" borderId="2" xfId="0" applyFont="1" applyFill="1" applyBorder="1" applyAlignment="1">
      <alignment vertical="center" wrapText="1"/>
    </xf>
    <xf numFmtId="0" fontId="2" fillId="0" borderId="2" xfId="0" applyFont="1" applyBorder="1" applyAlignment="1">
      <alignment horizontal="center"/>
    </xf>
    <xf numFmtId="0" fontId="2" fillId="2" borderId="2" xfId="0" applyFont="1" applyFill="1" applyBorder="1"/>
    <xf numFmtId="0" fontId="2" fillId="2" borderId="2" xfId="0" applyFont="1" applyFill="1" applyBorder="1" applyAlignment="1">
      <alignment horizontal="left"/>
    </xf>
    <xf numFmtId="0" fontId="2" fillId="4" borderId="2" xfId="0" applyFont="1" applyFill="1" applyBorder="1"/>
    <xf numFmtId="0" fontId="2" fillId="0" borderId="2" xfId="0" applyFont="1" applyBorder="1"/>
    <xf numFmtId="0" fontId="2" fillId="4"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1</xdr:row>
      <xdr:rowOff>28574</xdr:rowOff>
    </xdr:from>
    <xdr:to>
      <xdr:col>1</xdr:col>
      <xdr:colOff>716967</xdr:colOff>
      <xdr:row>2</xdr:row>
      <xdr:rowOff>160574</xdr:rowOff>
    </xdr:to>
    <xdr:pic>
      <xdr:nvPicPr>
        <xdr:cNvPr id="6" name="Bilde 5">
          <a:extLst>
            <a:ext uri="{FF2B5EF4-FFF2-40B4-BE49-F238E27FC236}">
              <a16:creationId xmlns:a16="http://schemas.microsoft.com/office/drawing/2014/main" id="{AD1E5BDD-F5A2-44BF-907C-1A00DA5D96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304799"/>
          <a:ext cx="1097966" cy="1198800"/>
        </a:xfrm>
        <a:prstGeom prst="rect">
          <a:avLst/>
        </a:prstGeom>
      </xdr:spPr>
    </xdr:pic>
    <xdr:clientData/>
  </xdr:twoCellAnchor>
  <xdr:twoCellAnchor editAs="oneCell">
    <xdr:from>
      <xdr:col>17</xdr:col>
      <xdr:colOff>28575</xdr:colOff>
      <xdr:row>1</xdr:row>
      <xdr:rowOff>0</xdr:rowOff>
    </xdr:from>
    <xdr:to>
      <xdr:col>19</xdr:col>
      <xdr:colOff>393749</xdr:colOff>
      <xdr:row>2</xdr:row>
      <xdr:rowOff>146400</xdr:rowOff>
    </xdr:to>
    <xdr:pic>
      <xdr:nvPicPr>
        <xdr:cNvPr id="7" name="Bilde 6">
          <a:extLst>
            <a:ext uri="{FF2B5EF4-FFF2-40B4-BE49-F238E27FC236}">
              <a16:creationId xmlns:a16="http://schemas.microsoft.com/office/drawing/2014/main" id="{50C1DA7E-FE3D-4E2A-B8E6-C2CE46E95772}"/>
            </a:ext>
          </a:extLst>
        </xdr:cNvPr>
        <xdr:cNvPicPr>
          <a:picLocks noChangeAspect="1"/>
        </xdr:cNvPicPr>
      </xdr:nvPicPr>
      <xdr:blipFill>
        <a:blip xmlns:r="http://schemas.openxmlformats.org/officeDocument/2006/relationships" r:embed="rId2"/>
        <a:stretch>
          <a:fillRect/>
        </a:stretch>
      </xdr:blipFill>
      <xdr:spPr>
        <a:xfrm>
          <a:off x="9229725" y="276225"/>
          <a:ext cx="1431974" cy="1213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4"/>
  <sheetViews>
    <sheetView tabSelected="1" topLeftCell="A4" zoomScaleNormal="100" workbookViewId="0">
      <selection activeCell="W24" sqref="W24"/>
    </sheetView>
  </sheetViews>
  <sheetFormatPr baseColWidth="10" defaultRowHeight="15" x14ac:dyDescent="0.25"/>
  <cols>
    <col min="1" max="1" width="6" customWidth="1"/>
    <col min="2" max="2" width="56.42578125" bestFit="1" customWidth="1"/>
    <col min="3" max="3" width="11.7109375" hidden="1" customWidth="1"/>
    <col min="4" max="4" width="7.42578125" bestFit="1" customWidth="1"/>
    <col min="5" max="5" width="8" customWidth="1"/>
    <col min="6" max="7" width="5.85546875" bestFit="1" customWidth="1"/>
    <col min="8" max="9" width="3.28515625" bestFit="1" customWidth="1"/>
    <col min="10" max="10" width="8" customWidth="1"/>
    <col min="11" max="11" width="6.140625" customWidth="1"/>
    <col min="12" max="12" width="8" customWidth="1"/>
    <col min="13" max="14" width="5.85546875" bestFit="1" customWidth="1"/>
    <col min="15" max="16" width="0" hidden="1" customWidth="1"/>
    <col min="17" max="17" width="8" customWidth="1"/>
    <col min="18" max="18" width="8.7109375" customWidth="1"/>
    <col min="19" max="19" width="8.85546875" customWidth="1"/>
    <col min="20" max="20" width="11" customWidth="1"/>
    <col min="23" max="23" width="34.28515625" customWidth="1"/>
  </cols>
  <sheetData>
    <row r="1" spans="1:23" s="11" customFormat="1" ht="21.75" thickBot="1" x14ac:dyDescent="0.4">
      <c r="A1" s="43" t="s">
        <v>0</v>
      </c>
      <c r="B1" s="43"/>
      <c r="C1" s="43"/>
      <c r="D1" s="43"/>
      <c r="E1" s="43"/>
      <c r="F1" s="43"/>
      <c r="G1" s="43"/>
      <c r="H1" s="43"/>
      <c r="I1" s="43"/>
      <c r="J1" s="43"/>
      <c r="K1" s="43"/>
      <c r="L1" s="43"/>
      <c r="M1" s="43"/>
      <c r="N1" s="43"/>
      <c r="O1" s="43"/>
      <c r="P1" s="43"/>
      <c r="Q1" s="43"/>
      <c r="R1" s="43"/>
      <c r="S1" s="43"/>
      <c r="T1" s="43"/>
    </row>
    <row r="2" spans="1:23" s="11" customFormat="1" ht="84" x14ac:dyDescent="0.35">
      <c r="A2" s="12"/>
      <c r="B2" s="12"/>
      <c r="C2" s="12"/>
      <c r="D2" s="12"/>
      <c r="E2" s="12"/>
      <c r="F2" s="12"/>
      <c r="G2" s="12"/>
      <c r="H2" s="12"/>
      <c r="I2" s="12"/>
      <c r="J2" s="12"/>
      <c r="K2" s="12"/>
      <c r="L2" s="12"/>
      <c r="M2" s="12"/>
      <c r="N2" s="12"/>
      <c r="O2" s="12"/>
      <c r="P2" s="12"/>
      <c r="Q2" s="12"/>
      <c r="R2" s="12"/>
      <c r="S2" s="12"/>
      <c r="T2" s="12"/>
      <c r="W2" s="33" t="s">
        <v>61</v>
      </c>
    </row>
    <row r="3" spans="1:23" s="11" customFormat="1" ht="21" x14ac:dyDescent="0.35">
      <c r="A3" s="12"/>
      <c r="B3" s="12"/>
      <c r="C3" s="12"/>
      <c r="D3" s="44" t="s">
        <v>66</v>
      </c>
      <c r="E3" s="44"/>
      <c r="F3" s="44"/>
      <c r="G3" s="44"/>
      <c r="H3" s="44"/>
      <c r="I3" s="44"/>
      <c r="J3" s="44"/>
      <c r="K3" s="44"/>
      <c r="L3" s="44"/>
      <c r="M3" s="44"/>
      <c r="N3" s="44"/>
      <c r="O3" s="12"/>
      <c r="P3" s="12"/>
      <c r="Q3" s="12"/>
      <c r="R3" s="12"/>
      <c r="S3" s="12"/>
      <c r="T3" s="12"/>
    </row>
    <row r="4" spans="1:23" s="11" customFormat="1" ht="21" x14ac:dyDescent="0.35">
      <c r="A4" s="12"/>
      <c r="B4" s="12"/>
      <c r="C4" s="12"/>
      <c r="D4" s="44" t="s">
        <v>67</v>
      </c>
      <c r="E4" s="44"/>
      <c r="F4" s="44"/>
      <c r="G4" s="44"/>
      <c r="H4" s="44"/>
      <c r="I4" s="44"/>
      <c r="J4" s="44"/>
      <c r="K4" s="44"/>
      <c r="L4" s="44"/>
      <c r="M4" s="44"/>
      <c r="N4" s="44"/>
      <c r="O4" s="12"/>
      <c r="P4" s="12"/>
      <c r="Q4" s="12"/>
      <c r="R4" s="12"/>
      <c r="S4" s="12"/>
      <c r="T4" s="12"/>
    </row>
    <row r="5" spans="1:23" s="11" customFormat="1" ht="21" x14ac:dyDescent="0.35">
      <c r="A5" s="12"/>
      <c r="B5" s="12"/>
      <c r="C5" s="12"/>
      <c r="D5" s="44" t="s">
        <v>68</v>
      </c>
      <c r="E5" s="44"/>
      <c r="F5" s="44"/>
      <c r="G5" s="44"/>
      <c r="H5" s="44"/>
      <c r="I5" s="44"/>
      <c r="J5" s="44"/>
      <c r="K5" s="44"/>
      <c r="L5" s="44"/>
      <c r="M5" s="44"/>
      <c r="N5" s="44"/>
      <c r="O5" s="12"/>
      <c r="P5" s="12"/>
      <c r="Q5" s="12"/>
      <c r="R5" s="12"/>
      <c r="S5" s="12"/>
      <c r="T5" s="12"/>
    </row>
    <row r="7" spans="1:23" s="4" customFormat="1" ht="31.5" customHeight="1" x14ac:dyDescent="0.25">
      <c r="A7" s="45" t="s">
        <v>27</v>
      </c>
      <c r="B7" s="47" t="s">
        <v>24</v>
      </c>
      <c r="C7" s="17" t="s">
        <v>22</v>
      </c>
      <c r="D7" s="49" t="s">
        <v>26</v>
      </c>
      <c r="E7" s="13" t="s">
        <v>1</v>
      </c>
      <c r="F7" s="2"/>
      <c r="G7" s="2"/>
      <c r="H7" s="2"/>
      <c r="I7" s="2"/>
      <c r="J7" s="2"/>
      <c r="K7" s="3"/>
      <c r="L7" s="14" t="s">
        <v>2</v>
      </c>
      <c r="M7" s="2"/>
      <c r="N7" s="2"/>
      <c r="O7" s="2"/>
      <c r="P7" s="2"/>
      <c r="Q7" s="2"/>
      <c r="R7" s="3"/>
      <c r="S7" s="41" t="s">
        <v>8</v>
      </c>
      <c r="T7" s="42"/>
    </row>
    <row r="8" spans="1:23" s="4" customFormat="1" ht="31.5" x14ac:dyDescent="0.25">
      <c r="A8" s="46"/>
      <c r="B8" s="48"/>
      <c r="C8" s="18"/>
      <c r="D8" s="50"/>
      <c r="E8" s="10" t="s">
        <v>28</v>
      </c>
      <c r="F8" s="7" t="s">
        <v>4</v>
      </c>
      <c r="G8" s="7" t="s">
        <v>5</v>
      </c>
      <c r="H8" s="5"/>
      <c r="I8" s="5"/>
      <c r="J8" s="6" t="s">
        <v>25</v>
      </c>
      <c r="K8" s="6" t="s">
        <v>6</v>
      </c>
      <c r="L8" s="10" t="s">
        <v>28</v>
      </c>
      <c r="M8" s="7" t="s">
        <v>4</v>
      </c>
      <c r="N8" s="7" t="s">
        <v>5</v>
      </c>
      <c r="O8" s="5"/>
      <c r="P8" s="5"/>
      <c r="Q8" s="6" t="s">
        <v>25</v>
      </c>
      <c r="R8" s="6" t="s">
        <v>7</v>
      </c>
      <c r="S8" s="16" t="s">
        <v>3</v>
      </c>
      <c r="T8" s="15" t="s">
        <v>23</v>
      </c>
      <c r="U8" s="4" t="s">
        <v>63</v>
      </c>
      <c r="W8" s="4" t="s">
        <v>60</v>
      </c>
    </row>
    <row r="9" spans="1:23" s="4" customFormat="1" ht="15.75" x14ac:dyDescent="0.25">
      <c r="A9" s="19">
        <v>1001</v>
      </c>
      <c r="B9" s="29" t="s">
        <v>64</v>
      </c>
      <c r="C9" s="19"/>
      <c r="D9" s="20" t="s">
        <v>35</v>
      </c>
      <c r="E9" s="9">
        <v>62</v>
      </c>
      <c r="F9" s="5" t="s">
        <v>16</v>
      </c>
      <c r="G9" s="32"/>
      <c r="H9" s="31">
        <f>VLOOKUP(F9,Premietabell!$A$4:$B$16,2)</f>
        <v>8</v>
      </c>
      <c r="I9" s="31">
        <f>VLOOKUP(G9,Premietabell!$A$4:$B$16,2)</f>
        <v>0</v>
      </c>
      <c r="J9" s="9">
        <f t="shared" ref="J9:J27" si="0">(IF(E9="","",SUM(H9:I9)))</f>
        <v>8</v>
      </c>
      <c r="K9" s="9">
        <f t="shared" ref="K9:K27" si="1">IF(J9="","",SUM(E9+J9))</f>
        <v>70</v>
      </c>
      <c r="L9" s="9"/>
      <c r="M9" s="32"/>
      <c r="N9" s="32"/>
      <c r="O9" s="8" t="str">
        <f>IF(M9="","",(VLOOKUP(M9,Premietabell!$A$4:$B$16,2)))</f>
        <v/>
      </c>
      <c r="P9" s="8" t="str">
        <f>IF(N9="","",(VLOOKUP(N9,Premietabell!$A$4:$B$16,2)))</f>
        <v/>
      </c>
      <c r="Q9" s="30"/>
      <c r="R9" s="30" t="str">
        <f t="shared" ref="R9:R27" si="2">(IF(L9="","",(SUM(L9+Q9))))</f>
        <v/>
      </c>
      <c r="S9" s="30">
        <f t="shared" ref="S9:S27" si="3">IF(R9="",K9,(SUM(K9+R9)))</f>
        <v>70</v>
      </c>
      <c r="T9" s="9"/>
      <c r="W9" s="22"/>
    </row>
    <row r="10" spans="1:23" s="4" customFormat="1" ht="15.75" x14ac:dyDescent="0.25">
      <c r="A10" s="19">
        <v>1002</v>
      </c>
      <c r="B10" s="29" t="s">
        <v>76</v>
      </c>
      <c r="C10" s="19"/>
      <c r="D10" s="20"/>
      <c r="E10" s="9"/>
      <c r="F10" s="5"/>
      <c r="G10" s="32"/>
      <c r="H10" s="31">
        <f>VLOOKUP(F10,Premietabell!$A$4:$B$16,2)</f>
        <v>0</v>
      </c>
      <c r="I10" s="31">
        <f>VLOOKUP(G10,Premietabell!$A$4:$B$16,2)</f>
        <v>0</v>
      </c>
      <c r="J10" s="9" t="str">
        <f t="shared" si="0"/>
        <v/>
      </c>
      <c r="K10" s="9" t="str">
        <f t="shared" si="1"/>
        <v/>
      </c>
      <c r="L10" s="9"/>
      <c r="M10" s="32"/>
      <c r="N10" s="32"/>
      <c r="O10" s="8" t="str">
        <f>IF(M10="","",(VLOOKUP(M10,Premietabell!$A$4:$B$16,2)))</f>
        <v/>
      </c>
      <c r="P10" s="8" t="str">
        <f>IF(N10="","",(VLOOKUP(N10,Premietabell!$A$4:$B$16,2)))</f>
        <v/>
      </c>
      <c r="Q10" s="30"/>
      <c r="R10" s="30" t="str">
        <f t="shared" si="2"/>
        <v/>
      </c>
      <c r="S10" s="30" t="str">
        <f t="shared" si="3"/>
        <v/>
      </c>
      <c r="T10" s="9"/>
      <c r="W10" s="22"/>
    </row>
    <row r="11" spans="1:23" s="4" customFormat="1" ht="15.75" x14ac:dyDescent="0.25">
      <c r="A11" s="19">
        <v>1003</v>
      </c>
      <c r="B11" s="29" t="s">
        <v>69</v>
      </c>
      <c r="C11" s="19"/>
      <c r="D11" s="20" t="s">
        <v>35</v>
      </c>
      <c r="E11" s="9">
        <v>62</v>
      </c>
      <c r="F11" s="5" t="s">
        <v>16</v>
      </c>
      <c r="G11" s="32" t="s">
        <v>17</v>
      </c>
      <c r="H11" s="31">
        <f>VLOOKUP(F11,Premietabell!$A$4:$B$16,2)</f>
        <v>8</v>
      </c>
      <c r="I11" s="31">
        <f>VLOOKUP(G11,Premietabell!$A$4:$B$16,2)</f>
        <v>4</v>
      </c>
      <c r="J11" s="9">
        <f t="shared" si="0"/>
        <v>12</v>
      </c>
      <c r="K11" s="9">
        <f t="shared" si="1"/>
        <v>74</v>
      </c>
      <c r="L11" s="9"/>
      <c r="M11" s="32"/>
      <c r="N11" s="32"/>
      <c r="O11" s="8" t="str">
        <f>IF(M11="","",(VLOOKUP(M11,Premietabell!$A$4:$B$16,2)))</f>
        <v/>
      </c>
      <c r="P11" s="8" t="str">
        <f>IF(N11="","",(VLOOKUP(N11,Premietabell!$A$4:$B$16,2)))</f>
        <v/>
      </c>
      <c r="Q11" s="30"/>
      <c r="R11" s="30" t="str">
        <f t="shared" si="2"/>
        <v/>
      </c>
      <c r="S11" s="30">
        <f t="shared" si="3"/>
        <v>74</v>
      </c>
      <c r="T11" s="9"/>
    </row>
    <row r="12" spans="1:23" s="4" customFormat="1" ht="15.75" x14ac:dyDescent="0.25">
      <c r="A12" s="52">
        <v>1004</v>
      </c>
      <c r="B12" s="53" t="s">
        <v>70</v>
      </c>
      <c r="C12" s="19"/>
      <c r="D12" s="54" t="s">
        <v>34</v>
      </c>
      <c r="E12" s="55">
        <v>76</v>
      </c>
      <c r="F12" s="56" t="s">
        <v>11</v>
      </c>
      <c r="G12" s="57" t="s">
        <v>11</v>
      </c>
      <c r="H12" s="58">
        <f>VLOOKUP(F12,Premietabell!$A$4:$B$16,2)</f>
        <v>16</v>
      </c>
      <c r="I12" s="58">
        <f>VLOOKUP(G12,Premietabell!$A$4:$B$16,2)</f>
        <v>16</v>
      </c>
      <c r="J12" s="55">
        <f t="shared" si="0"/>
        <v>32</v>
      </c>
      <c r="K12" s="55">
        <f t="shared" si="1"/>
        <v>108</v>
      </c>
      <c r="L12" s="55"/>
      <c r="M12" s="57"/>
      <c r="N12" s="57"/>
      <c r="O12" s="59" t="str">
        <f>IF(M12="","",(VLOOKUP(M12,Premietabell!$A$4:$B$16,2)))</f>
        <v/>
      </c>
      <c r="P12" s="59" t="str">
        <f>IF(N12="","",(VLOOKUP(N12,Premietabell!$A$4:$B$16,2)))</f>
        <v/>
      </c>
      <c r="Q12" s="60"/>
      <c r="R12" s="60" t="str">
        <f t="shared" si="2"/>
        <v/>
      </c>
      <c r="S12" s="60">
        <f t="shared" si="3"/>
        <v>108</v>
      </c>
      <c r="T12" s="9"/>
      <c r="W12" s="22"/>
    </row>
    <row r="13" spans="1:23" s="4" customFormat="1" ht="15.75" x14ac:dyDescent="0.25">
      <c r="A13" s="19">
        <v>1005</v>
      </c>
      <c r="B13" s="51" t="s">
        <v>73</v>
      </c>
      <c r="C13" s="19"/>
      <c r="D13" s="20" t="s">
        <v>35</v>
      </c>
      <c r="E13" s="9" t="s">
        <v>74</v>
      </c>
      <c r="F13" s="5"/>
      <c r="G13" s="32"/>
      <c r="H13" s="31">
        <f>VLOOKUP(F13,Premietabell!$A$4:$B$16,2)</f>
        <v>0</v>
      </c>
      <c r="I13" s="31">
        <f>VLOOKUP(G13,Premietabell!$A$4:$B$16,2)</f>
        <v>0</v>
      </c>
      <c r="J13" s="9">
        <f t="shared" si="0"/>
        <v>0</v>
      </c>
      <c r="K13" s="9" t="e">
        <f t="shared" si="1"/>
        <v>#VALUE!</v>
      </c>
      <c r="L13" s="9"/>
      <c r="M13" s="32"/>
      <c r="N13" s="32"/>
      <c r="O13" s="8" t="str">
        <f>IF(M13="","",(VLOOKUP(M13,Premietabell!$A$4:$B$16,2)))</f>
        <v/>
      </c>
      <c r="P13" s="8" t="str">
        <f>IF(N13="","",(VLOOKUP(N13,Premietabell!$A$4:$B$16,2)))</f>
        <v/>
      </c>
      <c r="Q13" s="30" t="str">
        <f>IF(O13="","",(SUM(O13:P13)))</f>
        <v/>
      </c>
      <c r="R13" s="30" t="str">
        <f t="shared" si="2"/>
        <v/>
      </c>
      <c r="S13" s="30" t="e">
        <f t="shared" si="3"/>
        <v>#VALUE!</v>
      </c>
      <c r="T13" s="9" t="s">
        <v>75</v>
      </c>
      <c r="W13" s="22"/>
    </row>
    <row r="14" spans="1:23" s="4" customFormat="1" ht="15.75" x14ac:dyDescent="0.25">
      <c r="A14" s="19">
        <v>1006</v>
      </c>
      <c r="B14" s="29" t="s">
        <v>71</v>
      </c>
      <c r="C14" s="19"/>
      <c r="D14" s="20" t="s">
        <v>35</v>
      </c>
      <c r="E14" s="9">
        <v>70</v>
      </c>
      <c r="F14" s="5" t="s">
        <v>11</v>
      </c>
      <c r="G14" s="32" t="s">
        <v>11</v>
      </c>
      <c r="H14" s="31">
        <f>VLOOKUP(F14,Premietabell!$A$4:$B$16,2)</f>
        <v>16</v>
      </c>
      <c r="I14" s="31">
        <f>VLOOKUP(G14,Premietabell!$A$4:$B$16,2)</f>
        <v>16</v>
      </c>
      <c r="J14" s="9">
        <f t="shared" si="0"/>
        <v>32</v>
      </c>
      <c r="K14" s="9">
        <f t="shared" si="1"/>
        <v>102</v>
      </c>
      <c r="L14" s="9"/>
      <c r="M14" s="32"/>
      <c r="N14" s="32"/>
      <c r="O14" s="8" t="str">
        <f>IF(M14="","",(VLOOKUP(M14,Premietabell!$A$4:$B$16,2)))</f>
        <v/>
      </c>
      <c r="P14" s="8" t="str">
        <f>IF(N14="","",(VLOOKUP(N14,Premietabell!$A$4:$B$16,2)))</f>
        <v/>
      </c>
      <c r="Q14" s="30"/>
      <c r="R14" s="30" t="str">
        <f t="shared" si="2"/>
        <v/>
      </c>
      <c r="S14" s="30">
        <f t="shared" si="3"/>
        <v>102</v>
      </c>
      <c r="T14" s="9"/>
      <c r="W14" s="22"/>
    </row>
    <row r="15" spans="1:23" s="4" customFormat="1" ht="15.75" x14ac:dyDescent="0.25">
      <c r="A15" s="19">
        <v>1007</v>
      </c>
      <c r="B15" s="29" t="s">
        <v>72</v>
      </c>
      <c r="C15" s="19"/>
      <c r="D15" s="20" t="s">
        <v>35</v>
      </c>
      <c r="E15" s="9">
        <v>78</v>
      </c>
      <c r="F15" s="5" t="s">
        <v>11</v>
      </c>
      <c r="G15" s="32" t="s">
        <v>16</v>
      </c>
      <c r="H15" s="31">
        <f>VLOOKUP(F15,Premietabell!$A$4:$B$16,2)</f>
        <v>16</v>
      </c>
      <c r="I15" s="31">
        <f>VLOOKUP(G15,Premietabell!$A$4:$B$16,2)</f>
        <v>8</v>
      </c>
      <c r="J15" s="9">
        <f t="shared" si="0"/>
        <v>24</v>
      </c>
      <c r="K15" s="9">
        <f t="shared" si="1"/>
        <v>102</v>
      </c>
      <c r="L15" s="9"/>
      <c r="M15" s="32"/>
      <c r="N15" s="32"/>
      <c r="O15" s="8" t="str">
        <f>IF(M15="","",(VLOOKUP(M15,Premietabell!$A$4:$B$16,2)))</f>
        <v/>
      </c>
      <c r="P15" s="8" t="str">
        <f>IF(N15="","",(VLOOKUP(N15,Premietabell!$A$4:$B$16,2)))</f>
        <v/>
      </c>
      <c r="Q15" s="30"/>
      <c r="R15" s="30" t="str">
        <f t="shared" si="2"/>
        <v/>
      </c>
      <c r="S15" s="30">
        <f t="shared" si="3"/>
        <v>102</v>
      </c>
      <c r="T15" s="9"/>
    </row>
    <row r="16" spans="1:23" s="4" customFormat="1" ht="15.75" x14ac:dyDescent="0.25">
      <c r="A16" s="19">
        <v>1008</v>
      </c>
      <c r="B16" s="29" t="s">
        <v>65</v>
      </c>
      <c r="C16" s="19"/>
      <c r="D16" s="20" t="s">
        <v>35</v>
      </c>
      <c r="E16" s="9">
        <v>72</v>
      </c>
      <c r="F16" s="5" t="s">
        <v>11</v>
      </c>
      <c r="G16" s="32" t="s">
        <v>11</v>
      </c>
      <c r="H16" s="31">
        <f>VLOOKUP(F16,Premietabell!$A$4:$B$16,2)</f>
        <v>16</v>
      </c>
      <c r="I16" s="31">
        <f>VLOOKUP(G16,Premietabell!$A$4:$B$16,2)</f>
        <v>16</v>
      </c>
      <c r="J16" s="9">
        <f t="shared" si="0"/>
        <v>32</v>
      </c>
      <c r="K16" s="9">
        <f t="shared" si="1"/>
        <v>104</v>
      </c>
      <c r="L16" s="9"/>
      <c r="M16" s="32"/>
      <c r="N16" s="32"/>
      <c r="O16" s="8" t="str">
        <f>IF(M16="","",(VLOOKUP(M16,Premietabell!$A$4:$B$16,2)))</f>
        <v/>
      </c>
      <c r="P16" s="8" t="str">
        <f>IF(N16="","",(VLOOKUP(N16,Premietabell!$A$4:$B$16,2)))</f>
        <v/>
      </c>
      <c r="Q16" s="30"/>
      <c r="R16" s="30" t="str">
        <f t="shared" si="2"/>
        <v/>
      </c>
      <c r="S16" s="30">
        <f t="shared" si="3"/>
        <v>104</v>
      </c>
      <c r="T16" s="9"/>
      <c r="W16" s="22"/>
    </row>
    <row r="17" spans="1:23" s="4" customFormat="1" ht="15.75" x14ac:dyDescent="0.25">
      <c r="A17" s="19"/>
      <c r="B17" s="29"/>
      <c r="C17" s="19"/>
      <c r="D17" s="20"/>
      <c r="E17" s="9"/>
      <c r="F17" s="5"/>
      <c r="G17" s="32"/>
      <c r="H17" s="31">
        <v>16</v>
      </c>
      <c r="I17" s="31">
        <f>VLOOKUP(G17,Premietabell!$A$4:$B$16,2)</f>
        <v>0</v>
      </c>
      <c r="J17" s="9" t="str">
        <f t="shared" si="0"/>
        <v/>
      </c>
      <c r="K17" s="9" t="str">
        <f t="shared" si="1"/>
        <v/>
      </c>
      <c r="L17" s="9"/>
      <c r="M17" s="32"/>
      <c r="N17" s="32"/>
      <c r="O17" s="8" t="str">
        <f>IF(M17="","",(VLOOKUP(M17,Premietabell!$A$4:$B$16,2)))</f>
        <v/>
      </c>
      <c r="P17" s="8" t="str">
        <f>IF(N17="","",(VLOOKUP(N17,Premietabell!$A$4:$B$16,2)))</f>
        <v/>
      </c>
      <c r="Q17" s="30" t="str">
        <f>IF(O17="","",(SUM(O17:P17)))</f>
        <v/>
      </c>
      <c r="R17" s="30" t="str">
        <f t="shared" si="2"/>
        <v/>
      </c>
      <c r="S17" s="30" t="str">
        <f t="shared" si="3"/>
        <v/>
      </c>
      <c r="T17" s="9"/>
    </row>
    <row r="18" spans="1:23" s="4" customFormat="1" ht="15.75" x14ac:dyDescent="0.25">
      <c r="A18" s="19"/>
      <c r="B18" s="29"/>
      <c r="C18" s="19"/>
      <c r="D18" s="20"/>
      <c r="E18" s="9"/>
      <c r="F18" s="5"/>
      <c r="G18" s="32"/>
      <c r="H18" s="31">
        <f>VLOOKUP(F18,Premietabell!$A$4:$B$16,2)</f>
        <v>0</v>
      </c>
      <c r="I18" s="31">
        <f>VLOOKUP(G18,Premietabell!$A$4:$B$16,2)</f>
        <v>0</v>
      </c>
      <c r="J18" s="9" t="str">
        <f t="shared" si="0"/>
        <v/>
      </c>
      <c r="K18" s="9" t="str">
        <f t="shared" si="1"/>
        <v/>
      </c>
      <c r="L18" s="9"/>
      <c r="M18" s="32"/>
      <c r="N18" s="32"/>
      <c r="O18" s="8" t="str">
        <f>IF(M18="","",(VLOOKUP(M18,Premietabell!$A$4:$B$16,2)))</f>
        <v/>
      </c>
      <c r="P18" s="8" t="str">
        <f>IF(N18="","",(VLOOKUP(N18,Premietabell!$A$4:$B$16,2)))</f>
        <v/>
      </c>
      <c r="Q18" s="30"/>
      <c r="R18" s="30" t="str">
        <f t="shared" si="2"/>
        <v/>
      </c>
      <c r="S18" s="30" t="str">
        <f t="shared" si="3"/>
        <v/>
      </c>
      <c r="T18" s="9"/>
    </row>
    <row r="19" spans="1:23" s="4" customFormat="1" ht="15.75" x14ac:dyDescent="0.25">
      <c r="A19" s="19"/>
      <c r="B19" s="29"/>
      <c r="C19" s="19"/>
      <c r="D19" s="20"/>
      <c r="E19" s="9"/>
      <c r="F19" s="5"/>
      <c r="G19" s="32"/>
      <c r="H19" s="31">
        <v>16</v>
      </c>
      <c r="I19" s="31">
        <f>VLOOKUP(G19,Premietabell!$A$4:$B$16,2)</f>
        <v>0</v>
      </c>
      <c r="J19" s="9" t="str">
        <f t="shared" si="0"/>
        <v/>
      </c>
      <c r="K19" s="9" t="str">
        <f t="shared" si="1"/>
        <v/>
      </c>
      <c r="L19" s="9"/>
      <c r="M19" s="32"/>
      <c r="N19" s="32"/>
      <c r="O19" s="8" t="str">
        <f>IF(M19="","",(VLOOKUP(M19,Premietabell!$A$4:$B$16,2)))</f>
        <v/>
      </c>
      <c r="P19" s="8" t="str">
        <f>IF(N19="","",(VLOOKUP(N19,Premietabell!$A$4:$B$16,2)))</f>
        <v/>
      </c>
      <c r="Q19" s="30"/>
      <c r="R19" s="30" t="str">
        <f t="shared" si="2"/>
        <v/>
      </c>
      <c r="S19" s="30" t="str">
        <f t="shared" si="3"/>
        <v/>
      </c>
      <c r="T19" s="9"/>
    </row>
    <row r="20" spans="1:23" s="4" customFormat="1" ht="15.75" x14ac:dyDescent="0.25">
      <c r="A20" s="19"/>
      <c r="B20" s="29"/>
      <c r="C20" s="19"/>
      <c r="D20" s="20"/>
      <c r="E20" s="9"/>
      <c r="F20" s="5"/>
      <c r="G20" s="32"/>
      <c r="H20" s="31">
        <f>VLOOKUP(F20,Premietabell!$A$4:$B$16,2)</f>
        <v>0</v>
      </c>
      <c r="I20" s="31">
        <f>VLOOKUP(G20,Premietabell!$A$4:$B$16,2)</f>
        <v>0</v>
      </c>
      <c r="J20" s="9" t="str">
        <f t="shared" si="0"/>
        <v/>
      </c>
      <c r="K20" s="9" t="str">
        <f t="shared" si="1"/>
        <v/>
      </c>
      <c r="L20" s="9"/>
      <c r="M20" s="32"/>
      <c r="N20" s="32"/>
      <c r="O20" s="8" t="str">
        <f>IF(M20="","",(VLOOKUP(M20,Premietabell!$A$4:$B$16,2)))</f>
        <v/>
      </c>
      <c r="P20" s="8" t="str">
        <f>IF(N20="","",(VLOOKUP(N20,Premietabell!$A$4:$B$16,2)))</f>
        <v/>
      </c>
      <c r="Q20" s="30" t="str">
        <f>IF(O20="","",(SUM(O20:P20)))</f>
        <v/>
      </c>
      <c r="R20" s="30" t="str">
        <f t="shared" si="2"/>
        <v/>
      </c>
      <c r="S20" s="30" t="str">
        <f t="shared" si="3"/>
        <v/>
      </c>
      <c r="T20" s="9"/>
    </row>
    <row r="21" spans="1:23" s="4" customFormat="1" ht="15.75" x14ac:dyDescent="0.25">
      <c r="A21" s="19"/>
      <c r="B21" s="29"/>
      <c r="C21" s="19"/>
      <c r="D21" s="20"/>
      <c r="E21" s="9"/>
      <c r="F21" s="5"/>
      <c r="G21" s="32"/>
      <c r="H21" s="31">
        <f>VLOOKUP(F21,Premietabell!$A$4:$B$16,2)</f>
        <v>0</v>
      </c>
      <c r="I21" s="31">
        <f>VLOOKUP(G21,Premietabell!$A$4:$B$16,2)</f>
        <v>0</v>
      </c>
      <c r="J21" s="9" t="str">
        <f t="shared" si="0"/>
        <v/>
      </c>
      <c r="K21" s="9" t="str">
        <f t="shared" si="1"/>
        <v/>
      </c>
      <c r="L21" s="9"/>
      <c r="M21" s="32"/>
      <c r="N21" s="32"/>
      <c r="O21" s="8" t="str">
        <f>IF(M21="","",(VLOOKUP(M21,Premietabell!$A$4:$B$16,2)))</f>
        <v/>
      </c>
      <c r="P21" s="8" t="str">
        <f>IF(N21="","",(VLOOKUP(N21,Premietabell!$A$4:$B$16,2)))</f>
        <v/>
      </c>
      <c r="Q21" s="30"/>
      <c r="R21" s="30" t="str">
        <f t="shared" si="2"/>
        <v/>
      </c>
      <c r="S21" s="30" t="str">
        <f t="shared" si="3"/>
        <v/>
      </c>
      <c r="T21" s="9"/>
      <c r="W21" s="22"/>
    </row>
    <row r="22" spans="1:23" s="4" customFormat="1" ht="15.75" x14ac:dyDescent="0.25">
      <c r="A22" s="19"/>
      <c r="B22" s="29"/>
      <c r="C22" s="19"/>
      <c r="D22" s="20"/>
      <c r="E22" s="9"/>
      <c r="F22" s="5"/>
      <c r="G22" s="32"/>
      <c r="H22" s="31">
        <f>VLOOKUP(F22,Premietabell!$A$4:$B$16,2)</f>
        <v>0</v>
      </c>
      <c r="I22" s="31">
        <f>VLOOKUP(G22,Premietabell!$A$4:$B$16,2)</f>
        <v>0</v>
      </c>
      <c r="J22" s="9" t="str">
        <f t="shared" si="0"/>
        <v/>
      </c>
      <c r="K22" s="9" t="str">
        <f t="shared" si="1"/>
        <v/>
      </c>
      <c r="L22" s="9"/>
      <c r="M22" s="32"/>
      <c r="N22" s="32"/>
      <c r="O22" s="8"/>
      <c r="P22" s="8"/>
      <c r="Q22" s="30"/>
      <c r="R22" s="30" t="str">
        <f t="shared" si="2"/>
        <v/>
      </c>
      <c r="S22" s="30" t="str">
        <f t="shared" si="3"/>
        <v/>
      </c>
      <c r="T22" s="9"/>
    </row>
    <row r="23" spans="1:23" s="4" customFormat="1" ht="15.75" x14ac:dyDescent="0.25">
      <c r="A23" s="19"/>
      <c r="B23" s="29"/>
      <c r="C23" s="19"/>
      <c r="D23" s="20"/>
      <c r="E23" s="9"/>
      <c r="F23" s="5"/>
      <c r="G23" s="32"/>
      <c r="H23" s="31">
        <f>VLOOKUP(F23,Premietabell!$A$4:$B$16,2)</f>
        <v>0</v>
      </c>
      <c r="I23" s="31">
        <f>VLOOKUP(G23,Premietabell!$A$4:$B$16,2)</f>
        <v>0</v>
      </c>
      <c r="J23" s="9" t="str">
        <f t="shared" si="0"/>
        <v/>
      </c>
      <c r="K23" s="9" t="str">
        <f t="shared" si="1"/>
        <v/>
      </c>
      <c r="L23" s="9"/>
      <c r="M23" s="32"/>
      <c r="N23" s="32"/>
      <c r="O23" s="8" t="str">
        <f>IF(M23="","",(VLOOKUP(M23,Premietabell!$A$4:$B$16,2)))</f>
        <v/>
      </c>
      <c r="P23" s="8" t="str">
        <f>IF(N23="","",(VLOOKUP(N23,Premietabell!$A$4:$B$16,2)))</f>
        <v/>
      </c>
      <c r="Q23" s="30"/>
      <c r="R23" s="30" t="str">
        <f t="shared" si="2"/>
        <v/>
      </c>
      <c r="S23" s="30" t="str">
        <f t="shared" si="3"/>
        <v/>
      </c>
      <c r="T23" s="9"/>
      <c r="W23" s="22"/>
    </row>
    <row r="24" spans="1:23" s="4" customFormat="1" ht="15.75" x14ac:dyDescent="0.25">
      <c r="A24" s="19"/>
      <c r="B24" s="29"/>
      <c r="C24" s="19"/>
      <c r="D24" s="20"/>
      <c r="E24" s="9"/>
      <c r="F24" s="5"/>
      <c r="G24" s="32"/>
      <c r="H24" s="31">
        <f>VLOOKUP(F24,Premietabell!$A$4:$B$16,2)</f>
        <v>0</v>
      </c>
      <c r="I24" s="31">
        <f>VLOOKUP(G24,Premietabell!$A$4:$B$16,2)</f>
        <v>0</v>
      </c>
      <c r="J24" s="9" t="str">
        <f t="shared" si="0"/>
        <v/>
      </c>
      <c r="K24" s="9" t="str">
        <f t="shared" si="1"/>
        <v/>
      </c>
      <c r="L24" s="9"/>
      <c r="M24" s="32"/>
      <c r="N24" s="32"/>
      <c r="O24" s="8" t="str">
        <f>IF(M24="","",(VLOOKUP(M24,Premietabell!$A$4:$B$16,2)))</f>
        <v/>
      </c>
      <c r="P24" s="8" t="str">
        <f>IF(N24="","",(VLOOKUP(N24,Premietabell!$A$4:$B$16,2)))</f>
        <v/>
      </c>
      <c r="Q24" s="30"/>
      <c r="R24" s="30" t="str">
        <f t="shared" si="2"/>
        <v/>
      </c>
      <c r="S24" s="30" t="str">
        <f t="shared" si="3"/>
        <v/>
      </c>
      <c r="T24" s="9"/>
      <c r="W24" s="22"/>
    </row>
    <row r="25" spans="1:23" s="4" customFormat="1" ht="15.75" x14ac:dyDescent="0.25">
      <c r="A25" s="19"/>
      <c r="B25" s="29"/>
      <c r="C25" s="19"/>
      <c r="D25" s="20"/>
      <c r="E25" s="9"/>
      <c r="F25" s="5"/>
      <c r="G25" s="32"/>
      <c r="H25" s="31">
        <f>VLOOKUP(F25,Premietabell!$A$4:$B$16,2)</f>
        <v>0</v>
      </c>
      <c r="I25" s="31">
        <f>VLOOKUP(G25,Premietabell!$A$4:$B$16,2)</f>
        <v>0</v>
      </c>
      <c r="J25" s="9" t="str">
        <f t="shared" si="0"/>
        <v/>
      </c>
      <c r="K25" s="9" t="str">
        <f t="shared" si="1"/>
        <v/>
      </c>
      <c r="L25" s="9"/>
      <c r="M25" s="32"/>
      <c r="N25" s="32"/>
      <c r="O25" s="8" t="str">
        <f>IF(M25="","",(VLOOKUP(M25,Premietabell!$A$4:$B$16,2)))</f>
        <v/>
      </c>
      <c r="P25" s="8" t="str">
        <f>IF(N25="","",(VLOOKUP(N25,Premietabell!$A$4:$B$16,2)))</f>
        <v/>
      </c>
      <c r="Q25" s="30" t="str">
        <f>IF(O25="","",(SUM(O25:P25)))</f>
        <v/>
      </c>
      <c r="R25" s="30" t="str">
        <f t="shared" si="2"/>
        <v/>
      </c>
      <c r="S25" s="30" t="str">
        <f t="shared" si="3"/>
        <v/>
      </c>
      <c r="T25" s="9"/>
      <c r="W25" s="22"/>
    </row>
    <row r="26" spans="1:23" s="4" customFormat="1" ht="15.75" x14ac:dyDescent="0.25">
      <c r="A26" s="19"/>
      <c r="B26" s="29"/>
      <c r="C26" s="19"/>
      <c r="D26" s="20"/>
      <c r="E26" s="9"/>
      <c r="F26" s="5"/>
      <c r="G26" s="32"/>
      <c r="H26" s="31">
        <f>VLOOKUP(F26,Premietabell!$A$4:$B$16,2)</f>
        <v>0</v>
      </c>
      <c r="I26" s="31">
        <f>VLOOKUP(G26,Premietabell!$A$4:$B$16,2)</f>
        <v>0</v>
      </c>
      <c r="J26" s="9" t="str">
        <f t="shared" si="0"/>
        <v/>
      </c>
      <c r="K26" s="9" t="str">
        <f t="shared" si="1"/>
        <v/>
      </c>
      <c r="L26" s="9"/>
      <c r="M26" s="32"/>
      <c r="N26" s="32"/>
      <c r="O26" s="8" t="str">
        <f>IF(M26="","",(VLOOKUP(M26,Premietabell!$A$4:$B$16,2)))</f>
        <v/>
      </c>
      <c r="P26" s="8" t="str">
        <f>IF(N26="","",(VLOOKUP(N26,Premietabell!$A$4:$B$16,2)))</f>
        <v/>
      </c>
      <c r="Q26" s="30"/>
      <c r="R26" s="30" t="str">
        <f t="shared" si="2"/>
        <v/>
      </c>
      <c r="S26" s="30" t="str">
        <f t="shared" si="3"/>
        <v/>
      </c>
      <c r="T26" s="9"/>
      <c r="W26" s="22"/>
    </row>
    <row r="27" spans="1:23" s="4" customFormat="1" ht="15.75" x14ac:dyDescent="0.25">
      <c r="A27" s="19"/>
      <c r="B27" s="29"/>
      <c r="C27" s="19"/>
      <c r="D27" s="20"/>
      <c r="E27" s="9"/>
      <c r="F27" s="5"/>
      <c r="G27" s="32"/>
      <c r="H27" s="31">
        <f>VLOOKUP(F27,Premietabell!$A$4:$B$16,2)</f>
        <v>0</v>
      </c>
      <c r="I27" s="31">
        <f>VLOOKUP(G27,Premietabell!$A$4:$B$16,2)</f>
        <v>0</v>
      </c>
      <c r="J27" s="9" t="str">
        <f t="shared" si="0"/>
        <v/>
      </c>
      <c r="K27" s="9" t="str">
        <f t="shared" si="1"/>
        <v/>
      </c>
      <c r="L27" s="9"/>
      <c r="M27" s="32"/>
      <c r="N27" s="32"/>
      <c r="O27" s="8" t="str">
        <f>IF(M27="","",(VLOOKUP(M27,Premietabell!$A$4:$B$16,2)))</f>
        <v/>
      </c>
      <c r="P27" s="8" t="str">
        <f>IF(N27="","",(VLOOKUP(N27,Premietabell!$A$4:$B$16,2)))</f>
        <v/>
      </c>
      <c r="Q27" s="30" t="str">
        <f>IF(O27="","",(SUM(O27:P27)))</f>
        <v/>
      </c>
      <c r="R27" s="30" t="str">
        <f t="shared" si="2"/>
        <v/>
      </c>
      <c r="S27" s="30" t="str">
        <f t="shared" si="3"/>
        <v/>
      </c>
      <c r="T27" s="9"/>
      <c r="W27" s="22"/>
    </row>
    <row r="28" spans="1:23" s="4" customFormat="1" ht="15.75" x14ac:dyDescent="0.25">
      <c r="A28" s="21"/>
      <c r="B28" s="36"/>
      <c r="C28" s="21"/>
      <c r="D28" s="24"/>
      <c r="E28" s="25"/>
      <c r="F28" s="37"/>
      <c r="G28" s="38"/>
      <c r="H28" s="39"/>
      <c r="I28" s="39"/>
      <c r="J28" s="25"/>
      <c r="K28" s="25"/>
      <c r="L28" s="25"/>
      <c r="M28" s="38"/>
      <c r="N28" s="38"/>
      <c r="O28" s="26"/>
      <c r="P28" s="26"/>
      <c r="Q28" s="40"/>
      <c r="R28" s="40"/>
      <c r="S28" s="40"/>
      <c r="T28" s="25"/>
    </row>
    <row r="29" spans="1:23" s="4" customFormat="1" ht="15.75" x14ac:dyDescent="0.25">
      <c r="A29" s="21"/>
      <c r="B29" s="35"/>
      <c r="C29" s="21"/>
      <c r="D29" s="24"/>
      <c r="E29" s="25"/>
      <c r="F29" s="26"/>
      <c r="G29" s="27"/>
      <c r="H29" s="26"/>
      <c r="I29" s="26"/>
      <c r="J29" s="25"/>
      <c r="K29" s="25"/>
      <c r="L29" s="25"/>
      <c r="M29" s="27"/>
      <c r="N29" s="27"/>
      <c r="O29" s="26"/>
      <c r="P29" s="26"/>
      <c r="Q29" s="25"/>
      <c r="R29" s="25"/>
      <c r="S29" s="25"/>
      <c r="T29" s="25"/>
    </row>
    <row r="30" spans="1:23" x14ac:dyDescent="0.25">
      <c r="B30" s="28"/>
      <c r="T30" s="1"/>
    </row>
    <row r="31" spans="1:23" x14ac:dyDescent="0.25">
      <c r="B31" s="22"/>
    </row>
    <row r="32" spans="1:23" x14ac:dyDescent="0.25">
      <c r="B32" s="22"/>
    </row>
    <row r="33" spans="2:2" x14ac:dyDescent="0.25">
      <c r="B33" s="22"/>
    </row>
    <row r="34" spans="2:2" x14ac:dyDescent="0.25">
      <c r="B34" s="23"/>
    </row>
  </sheetData>
  <autoFilter ref="A8:W27" xr:uid="{00000000-0001-0000-0000-000000000000}">
    <sortState xmlns:xlrd2="http://schemas.microsoft.com/office/spreadsheetml/2017/richdata2" ref="A10:W27">
      <sortCondition descending="1" ref="K8:K27"/>
    </sortState>
  </autoFilter>
  <sortState xmlns:xlrd2="http://schemas.microsoft.com/office/spreadsheetml/2017/richdata2" ref="A9:S27">
    <sortCondition descending="1" ref="S9:S27"/>
  </sortState>
  <mergeCells count="8">
    <mergeCell ref="S7:T7"/>
    <mergeCell ref="A1:T1"/>
    <mergeCell ref="D3:N3"/>
    <mergeCell ref="D4:N4"/>
    <mergeCell ref="D5:N5"/>
    <mergeCell ref="A7:A8"/>
    <mergeCell ref="B7:B8"/>
    <mergeCell ref="D7:D8"/>
  </mergeCells>
  <pageMargins left="0.59055118110236227" right="0.59055118110236227" top="0.74803149606299213" bottom="0.74803149606299213" header="0.31496062992125984" footer="0.31496062992125984"/>
  <pageSetup paperSize="9" scale="51" orientation="landscape" r:id="rId1"/>
  <headerFooter>
    <oddFooter>&amp;LPrøveleder:________________________________&amp;R&amp;D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563A-174C-433A-90A6-3F372B6D9331}">
  <dimension ref="A1:W39"/>
  <sheetViews>
    <sheetView topLeftCell="A7" workbookViewId="0">
      <selection activeCell="T9" sqref="T9"/>
    </sheetView>
  </sheetViews>
  <sheetFormatPr baseColWidth="10" defaultColWidth="11.42578125" defaultRowHeight="15" x14ac:dyDescent="0.25"/>
  <cols>
    <col min="1" max="1" width="6" style="22" customWidth="1"/>
    <col min="2" max="2" width="56.42578125" style="22" bestFit="1" customWidth="1"/>
    <col min="3" max="3" width="11.7109375" style="22" hidden="1" customWidth="1"/>
    <col min="4" max="4" width="7.42578125" style="22" bestFit="1" customWidth="1"/>
    <col min="5" max="5" width="8" style="22" customWidth="1"/>
    <col min="6" max="7" width="5.85546875" style="22" bestFit="1" customWidth="1"/>
    <col min="8" max="9" width="3.28515625" style="22" bestFit="1" customWidth="1"/>
    <col min="10" max="10" width="8" style="22" customWidth="1"/>
    <col min="11" max="11" width="6.140625" style="22" customWidth="1"/>
    <col min="12" max="12" width="8" style="22" customWidth="1"/>
    <col min="13" max="14" width="5.85546875" style="22" bestFit="1" customWidth="1"/>
    <col min="15" max="16" width="0" style="22" hidden="1" customWidth="1"/>
    <col min="17" max="17" width="8" style="22" customWidth="1"/>
    <col min="18" max="18" width="7.140625" style="22" customWidth="1"/>
    <col min="19" max="19" width="8.85546875" style="22" customWidth="1"/>
    <col min="20" max="20" width="11" style="22" customWidth="1"/>
    <col min="21" max="22" width="11.42578125" style="22"/>
    <col min="23" max="23" width="34.28515625" style="22" customWidth="1"/>
    <col min="24" max="16384" width="11.42578125" style="22"/>
  </cols>
  <sheetData>
    <row r="1" spans="1:23" s="11" customFormat="1" ht="21.75" thickBot="1" x14ac:dyDescent="0.4">
      <c r="A1" s="43" t="s">
        <v>0</v>
      </c>
      <c r="B1" s="43"/>
      <c r="C1" s="43"/>
      <c r="D1" s="43"/>
      <c r="E1" s="43"/>
      <c r="F1" s="43"/>
      <c r="G1" s="43"/>
      <c r="H1" s="43"/>
      <c r="I1" s="43"/>
      <c r="J1" s="43"/>
      <c r="K1" s="43"/>
      <c r="L1" s="43"/>
      <c r="M1" s="43"/>
      <c r="N1" s="43"/>
      <c r="O1" s="43"/>
      <c r="P1" s="43"/>
      <c r="Q1" s="43"/>
      <c r="R1" s="43"/>
      <c r="S1" s="43"/>
      <c r="T1" s="43"/>
    </row>
    <row r="2" spans="1:23" s="11" customFormat="1" ht="84" x14ac:dyDescent="0.35">
      <c r="A2" s="12"/>
      <c r="B2" s="12"/>
      <c r="C2" s="12"/>
      <c r="D2" s="12"/>
      <c r="E2" s="12"/>
      <c r="F2" s="12"/>
      <c r="G2" s="12"/>
      <c r="H2" s="12"/>
      <c r="I2" s="12"/>
      <c r="J2" s="12"/>
      <c r="K2" s="12"/>
      <c r="L2" s="12"/>
      <c r="M2" s="12"/>
      <c r="N2" s="12"/>
      <c r="O2" s="12"/>
      <c r="P2" s="12"/>
      <c r="Q2" s="12"/>
      <c r="R2" s="12"/>
      <c r="S2" s="12"/>
      <c r="T2" s="12"/>
      <c r="W2" s="33" t="s">
        <v>61</v>
      </c>
    </row>
    <row r="3" spans="1:23" s="11" customFormat="1" ht="21" x14ac:dyDescent="0.35">
      <c r="A3" s="12"/>
      <c r="B3" s="12"/>
      <c r="C3" s="12"/>
      <c r="D3" s="44" t="s">
        <v>29</v>
      </c>
      <c r="E3" s="44"/>
      <c r="F3" s="44"/>
      <c r="G3" s="44"/>
      <c r="H3" s="44"/>
      <c r="I3" s="44"/>
      <c r="J3" s="44"/>
      <c r="K3" s="44"/>
      <c r="L3" s="44"/>
      <c r="M3" s="44"/>
      <c r="N3" s="44"/>
      <c r="O3" s="12"/>
      <c r="P3" s="12"/>
      <c r="Q3" s="12"/>
      <c r="R3" s="12"/>
      <c r="S3" s="12"/>
      <c r="T3" s="12"/>
    </row>
    <row r="4" spans="1:23" s="11" customFormat="1" ht="21" x14ac:dyDescent="0.35">
      <c r="A4" s="12"/>
      <c r="B4" s="12"/>
      <c r="C4" s="12"/>
      <c r="D4" s="44" t="s">
        <v>30</v>
      </c>
      <c r="E4" s="44"/>
      <c r="F4" s="44"/>
      <c r="G4" s="44"/>
      <c r="H4" s="44"/>
      <c r="I4" s="44"/>
      <c r="J4" s="44"/>
      <c r="K4" s="44"/>
      <c r="L4" s="44"/>
      <c r="M4" s="44"/>
      <c r="N4" s="44"/>
      <c r="O4" s="12"/>
      <c r="P4" s="12"/>
      <c r="Q4" s="12"/>
      <c r="R4" s="12"/>
      <c r="S4" s="12"/>
      <c r="T4" s="12"/>
    </row>
    <row r="5" spans="1:23" s="11" customFormat="1" ht="21" x14ac:dyDescent="0.35">
      <c r="A5" s="12"/>
      <c r="B5" s="12"/>
      <c r="C5" s="12"/>
      <c r="D5" s="44" t="s">
        <v>31</v>
      </c>
      <c r="E5" s="44"/>
      <c r="F5" s="44"/>
      <c r="G5" s="44"/>
      <c r="H5" s="44"/>
      <c r="I5" s="44"/>
      <c r="J5" s="44"/>
      <c r="K5" s="44"/>
      <c r="L5" s="44"/>
      <c r="M5" s="44"/>
      <c r="N5" s="44"/>
      <c r="O5" s="12"/>
      <c r="P5" s="12"/>
      <c r="Q5" s="12"/>
      <c r="R5" s="12"/>
      <c r="S5" s="12"/>
      <c r="T5" s="12"/>
    </row>
    <row r="7" spans="1:23" s="4" customFormat="1" ht="31.5" customHeight="1" x14ac:dyDescent="0.25">
      <c r="A7" s="45" t="s">
        <v>27</v>
      </c>
      <c r="B7" s="47" t="s">
        <v>24</v>
      </c>
      <c r="C7" s="17" t="s">
        <v>22</v>
      </c>
      <c r="D7" s="49" t="s">
        <v>26</v>
      </c>
      <c r="E7" s="13" t="s">
        <v>1</v>
      </c>
      <c r="F7" s="2"/>
      <c r="G7" s="2"/>
      <c r="H7" s="2"/>
      <c r="I7" s="2"/>
      <c r="J7" s="2"/>
      <c r="K7" s="3"/>
      <c r="L7" s="14" t="s">
        <v>2</v>
      </c>
      <c r="M7" s="2"/>
      <c r="N7" s="2"/>
      <c r="O7" s="2"/>
      <c r="P7" s="2"/>
      <c r="Q7" s="2"/>
      <c r="R7" s="3"/>
      <c r="S7" s="41" t="s">
        <v>8</v>
      </c>
      <c r="T7" s="42"/>
    </row>
    <row r="8" spans="1:23" s="4" customFormat="1" ht="31.5" x14ac:dyDescent="0.25">
      <c r="A8" s="46"/>
      <c r="B8" s="48"/>
      <c r="C8" s="18"/>
      <c r="D8" s="50"/>
      <c r="E8" s="10" t="s">
        <v>28</v>
      </c>
      <c r="F8" s="7" t="s">
        <v>4</v>
      </c>
      <c r="G8" s="7" t="s">
        <v>5</v>
      </c>
      <c r="H8" s="5"/>
      <c r="I8" s="5"/>
      <c r="J8" s="6" t="s">
        <v>25</v>
      </c>
      <c r="K8" s="6" t="s">
        <v>6</v>
      </c>
      <c r="L8" s="10" t="s">
        <v>28</v>
      </c>
      <c r="M8" s="7" t="s">
        <v>4</v>
      </c>
      <c r="N8" s="7" t="s">
        <v>5</v>
      </c>
      <c r="O8" s="5"/>
      <c r="P8" s="5"/>
      <c r="Q8" s="6" t="s">
        <v>25</v>
      </c>
      <c r="R8" s="6" t="s">
        <v>7</v>
      </c>
      <c r="S8" s="16" t="s">
        <v>3</v>
      </c>
      <c r="T8" s="15" t="s">
        <v>23</v>
      </c>
      <c r="W8" s="4" t="s">
        <v>60</v>
      </c>
    </row>
    <row r="9" spans="1:23" s="4" customFormat="1" ht="15.75" x14ac:dyDescent="0.25">
      <c r="A9" s="19"/>
      <c r="B9" s="29" t="s">
        <v>32</v>
      </c>
      <c r="C9" s="19"/>
      <c r="D9" s="20" t="s">
        <v>35</v>
      </c>
      <c r="E9" s="9"/>
      <c r="F9" s="5"/>
      <c r="G9" s="32"/>
      <c r="H9" s="31">
        <f>VLOOKUP(F9,Premietabell!$A$4:$B$16,2)</f>
        <v>0</v>
      </c>
      <c r="I9" s="31">
        <f>VLOOKUP(G9,Premietabell!$A$4:$B$16,2)</f>
        <v>0</v>
      </c>
      <c r="J9" s="9" t="str">
        <f t="shared" ref="J9:J28" si="0">(IF(E9="","",SUM(H9:I9)))</f>
        <v/>
      </c>
      <c r="K9" s="9" t="str">
        <f t="shared" ref="K9:K28" si="1">IF(J9="","",SUM(E9+J9))</f>
        <v/>
      </c>
      <c r="L9" s="9"/>
      <c r="M9" s="32"/>
      <c r="N9" s="32"/>
      <c r="O9" s="8" t="str">
        <f>IF(M9="","",(VLOOKUP(M9,Premietabell!$A$4:$B$16,2)))</f>
        <v/>
      </c>
      <c r="P9" s="8" t="str">
        <f>IF(N9="","",(VLOOKUP(N9,Premietabell!$A$4:$B$16,2)))</f>
        <v/>
      </c>
      <c r="Q9" s="30" t="str">
        <f t="shared" ref="Q9:Q27" si="2">IF(O9="","",(SUM(O9:P9)))</f>
        <v/>
      </c>
      <c r="R9" s="30" t="str">
        <f t="shared" ref="R9:R28" si="3">(IF(L9="","",(SUM(L9+Q9))))</f>
        <v/>
      </c>
      <c r="S9" s="30" t="str">
        <f t="shared" ref="S9:S28" si="4">IF(R9="",K9,(SUM(K9+R9)))</f>
        <v/>
      </c>
      <c r="T9" s="9"/>
      <c r="W9" s="22" t="s">
        <v>9</v>
      </c>
    </row>
    <row r="10" spans="1:23" s="4" customFormat="1" ht="15.75" x14ac:dyDescent="0.25">
      <c r="A10" s="19"/>
      <c r="B10" s="29" t="s">
        <v>33</v>
      </c>
      <c r="C10" s="19"/>
      <c r="D10" s="20" t="s">
        <v>34</v>
      </c>
      <c r="E10" s="9"/>
      <c r="F10" s="5"/>
      <c r="G10" s="32"/>
      <c r="H10" s="31">
        <f>VLOOKUP(F10,Premietabell!$A$4:$B$16,2)</f>
        <v>0</v>
      </c>
      <c r="I10" s="31">
        <f>VLOOKUP(G10,Premietabell!$A$4:$B$16,2)</f>
        <v>0</v>
      </c>
      <c r="J10" s="9" t="str">
        <f t="shared" si="0"/>
        <v/>
      </c>
      <c r="K10" s="9" t="str">
        <f t="shared" si="1"/>
        <v/>
      </c>
      <c r="L10" s="9"/>
      <c r="M10" s="32"/>
      <c r="N10" s="32"/>
      <c r="O10" s="8" t="str">
        <f>IF(M10="","",(VLOOKUP(M10,Premietabell!$A$4:$B$16,2)))</f>
        <v/>
      </c>
      <c r="P10" s="8" t="str">
        <f>IF(N10="","",(VLOOKUP(N10,Premietabell!$A$4:$B$16,2)))</f>
        <v/>
      </c>
      <c r="Q10" s="30" t="str">
        <f t="shared" si="2"/>
        <v/>
      </c>
      <c r="R10" s="30" t="str">
        <f t="shared" si="3"/>
        <v/>
      </c>
      <c r="S10" s="30" t="str">
        <f t="shared" si="4"/>
        <v/>
      </c>
      <c r="T10" s="9"/>
      <c r="W10" s="22" t="s">
        <v>18</v>
      </c>
    </row>
    <row r="11" spans="1:23" s="4" customFormat="1" ht="15.75" x14ac:dyDescent="0.25">
      <c r="A11" s="19"/>
      <c r="B11" s="29" t="s">
        <v>36</v>
      </c>
      <c r="C11" s="19"/>
      <c r="D11" s="20" t="s">
        <v>34</v>
      </c>
      <c r="E11" s="9"/>
      <c r="F11" s="5"/>
      <c r="G11" s="32"/>
      <c r="H11" s="31">
        <f>VLOOKUP(F11,Premietabell!$A$4:$B$16,2)</f>
        <v>0</v>
      </c>
      <c r="I11" s="31">
        <f>VLOOKUP(G11,Premietabell!$A$4:$B$16,2)</f>
        <v>0</v>
      </c>
      <c r="J11" s="9" t="str">
        <f t="shared" si="0"/>
        <v/>
      </c>
      <c r="K11" s="9" t="str">
        <f t="shared" si="1"/>
        <v/>
      </c>
      <c r="L11" s="9"/>
      <c r="M11" s="32"/>
      <c r="N11" s="32"/>
      <c r="O11" s="8" t="str">
        <f>IF(M11="","",(VLOOKUP(M11,Premietabell!$A$4:$B$16,2)))</f>
        <v/>
      </c>
      <c r="P11" s="8" t="str">
        <f>IF(N11="","",(VLOOKUP(N11,Premietabell!$A$4:$B$16,2)))</f>
        <v/>
      </c>
      <c r="Q11" s="30" t="str">
        <f t="shared" si="2"/>
        <v/>
      </c>
      <c r="R11" s="30" t="str">
        <f t="shared" si="3"/>
        <v/>
      </c>
      <c r="S11" s="30" t="str">
        <f t="shared" si="4"/>
        <v/>
      </c>
      <c r="T11" s="9"/>
      <c r="W11" s="22" t="s">
        <v>13</v>
      </c>
    </row>
    <row r="12" spans="1:23" s="4" customFormat="1" ht="15.75" x14ac:dyDescent="0.25">
      <c r="A12" s="19"/>
      <c r="B12" s="29" t="s">
        <v>37</v>
      </c>
      <c r="C12" s="19"/>
      <c r="D12" s="20" t="s">
        <v>35</v>
      </c>
      <c r="E12" s="9"/>
      <c r="F12" s="5"/>
      <c r="G12" s="32"/>
      <c r="H12" s="31">
        <f>VLOOKUP(F12,Premietabell!$A$4:$B$16,2)</f>
        <v>0</v>
      </c>
      <c r="I12" s="31">
        <f>VLOOKUP(G12,Premietabell!$A$4:$B$16,2)</f>
        <v>0</v>
      </c>
      <c r="J12" s="9" t="str">
        <f t="shared" si="0"/>
        <v/>
      </c>
      <c r="K12" s="9" t="str">
        <f t="shared" si="1"/>
        <v/>
      </c>
      <c r="L12" s="9"/>
      <c r="M12" s="32"/>
      <c r="N12" s="32"/>
      <c r="O12" s="8" t="str">
        <f>IF(M12="","",(VLOOKUP(M12,Premietabell!$A$4:$B$16,2)))</f>
        <v/>
      </c>
      <c r="P12" s="8" t="str">
        <f>IF(N12="","",(VLOOKUP(N12,Premietabell!$A$4:$B$16,2)))</f>
        <v/>
      </c>
      <c r="Q12" s="30" t="str">
        <f t="shared" si="2"/>
        <v/>
      </c>
      <c r="R12" s="30" t="str">
        <f t="shared" si="3"/>
        <v/>
      </c>
      <c r="S12" s="30" t="str">
        <f t="shared" si="4"/>
        <v/>
      </c>
      <c r="T12" s="9"/>
      <c r="W12" s="22" t="s">
        <v>11</v>
      </c>
    </row>
    <row r="13" spans="1:23" s="4" customFormat="1" ht="15.75" x14ac:dyDescent="0.25">
      <c r="A13" s="19"/>
      <c r="B13" s="29" t="s">
        <v>38</v>
      </c>
      <c r="C13" s="19"/>
      <c r="D13" s="20" t="s">
        <v>35</v>
      </c>
      <c r="E13" s="9"/>
      <c r="F13" s="5"/>
      <c r="G13" s="32"/>
      <c r="H13" s="31">
        <f>VLOOKUP(F13,Premietabell!$A$4:$B$16,2)</f>
        <v>0</v>
      </c>
      <c r="I13" s="31">
        <f>VLOOKUP(G13,Premietabell!$A$4:$B$16,2)</f>
        <v>0</v>
      </c>
      <c r="J13" s="9" t="str">
        <f t="shared" si="0"/>
        <v/>
      </c>
      <c r="K13" s="9" t="str">
        <f t="shared" si="1"/>
        <v/>
      </c>
      <c r="L13" s="9"/>
      <c r="M13" s="32"/>
      <c r="N13" s="32"/>
      <c r="O13" s="8" t="str">
        <f>IF(M13="","",(VLOOKUP(M13,Premietabell!$A$4:$B$16,2)))</f>
        <v/>
      </c>
      <c r="P13" s="8" t="str">
        <f>IF(N13="","",(VLOOKUP(N13,Premietabell!$A$4:$B$16,2)))</f>
        <v/>
      </c>
      <c r="Q13" s="30" t="str">
        <f t="shared" si="2"/>
        <v/>
      </c>
      <c r="R13" s="30" t="str">
        <f t="shared" si="3"/>
        <v/>
      </c>
      <c r="S13" s="30" t="str">
        <f t="shared" si="4"/>
        <v/>
      </c>
      <c r="T13" s="9"/>
      <c r="W13" s="22" t="s">
        <v>10</v>
      </c>
    </row>
    <row r="14" spans="1:23" s="4" customFormat="1" ht="15.75" x14ac:dyDescent="0.25">
      <c r="A14" s="19"/>
      <c r="B14" s="29" t="s">
        <v>39</v>
      </c>
      <c r="C14" s="19"/>
      <c r="D14" s="20" t="s">
        <v>34</v>
      </c>
      <c r="E14" s="9"/>
      <c r="F14" s="5"/>
      <c r="G14" s="32"/>
      <c r="H14" s="31">
        <f>VLOOKUP(F14,Premietabell!$A$4:$B$16,2)</f>
        <v>0</v>
      </c>
      <c r="I14" s="31">
        <f>VLOOKUP(G14,Premietabell!$A$4:$B$16,2)</f>
        <v>0</v>
      </c>
      <c r="J14" s="9" t="str">
        <f t="shared" si="0"/>
        <v/>
      </c>
      <c r="K14" s="9" t="str">
        <f t="shared" si="1"/>
        <v/>
      </c>
      <c r="L14" s="9"/>
      <c r="M14" s="32"/>
      <c r="N14" s="32"/>
      <c r="O14" s="8" t="str">
        <f>IF(M14="","",(VLOOKUP(M14,Premietabell!$A$4:$B$16,2)))</f>
        <v/>
      </c>
      <c r="P14" s="8" t="str">
        <f>IF(N14="","",(VLOOKUP(N14,Premietabell!$A$4:$B$16,2)))</f>
        <v/>
      </c>
      <c r="Q14" s="30" t="str">
        <f t="shared" si="2"/>
        <v/>
      </c>
      <c r="R14" s="30" t="str">
        <f t="shared" si="3"/>
        <v/>
      </c>
      <c r="S14" s="30" t="str">
        <f t="shared" si="4"/>
        <v/>
      </c>
      <c r="T14" s="9"/>
      <c r="W14" s="22" t="s">
        <v>19</v>
      </c>
    </row>
    <row r="15" spans="1:23" s="4" customFormat="1" ht="15.75" x14ac:dyDescent="0.25">
      <c r="A15" s="19"/>
      <c r="B15" s="29" t="s">
        <v>40</v>
      </c>
      <c r="C15" s="19"/>
      <c r="D15" s="20" t="s">
        <v>35</v>
      </c>
      <c r="E15" s="9"/>
      <c r="F15" s="5"/>
      <c r="G15" s="32"/>
      <c r="H15" s="31">
        <f>VLOOKUP(F15,Premietabell!$A$4:$B$16,2)</f>
        <v>0</v>
      </c>
      <c r="I15" s="31">
        <f>VLOOKUP(G15,Premietabell!$A$4:$B$16,2)</f>
        <v>0</v>
      </c>
      <c r="J15" s="9" t="str">
        <f t="shared" si="0"/>
        <v/>
      </c>
      <c r="K15" s="9" t="str">
        <f t="shared" si="1"/>
        <v/>
      </c>
      <c r="L15" s="9"/>
      <c r="M15" s="32"/>
      <c r="N15" s="32"/>
      <c r="O15" s="8" t="str">
        <f>IF(M15="","",(VLOOKUP(M15,Premietabell!$A$4:$B$16,2)))</f>
        <v/>
      </c>
      <c r="P15" s="8" t="str">
        <f>IF(N15="","",(VLOOKUP(N15,Premietabell!$A$4:$B$16,2)))</f>
        <v/>
      </c>
      <c r="Q15" s="30" t="str">
        <f t="shared" si="2"/>
        <v/>
      </c>
      <c r="R15" s="30" t="str">
        <f t="shared" si="3"/>
        <v/>
      </c>
      <c r="S15" s="30" t="str">
        <f t="shared" si="4"/>
        <v/>
      </c>
      <c r="T15" s="9"/>
      <c r="W15" s="22" t="s">
        <v>14</v>
      </c>
    </row>
    <row r="16" spans="1:23" s="4" customFormat="1" ht="15.75" x14ac:dyDescent="0.25">
      <c r="A16" s="19"/>
      <c r="B16" s="29" t="s">
        <v>41</v>
      </c>
      <c r="C16" s="19"/>
      <c r="D16" s="20" t="s">
        <v>34</v>
      </c>
      <c r="E16" s="9"/>
      <c r="F16" s="5"/>
      <c r="G16" s="32"/>
      <c r="H16" s="31">
        <f>VLOOKUP(F16,Premietabell!$A$4:$B$16,2)</f>
        <v>0</v>
      </c>
      <c r="I16" s="31">
        <f>VLOOKUP(G16,Premietabell!$A$4:$B$16,2)</f>
        <v>0</v>
      </c>
      <c r="J16" s="9" t="str">
        <f t="shared" si="0"/>
        <v/>
      </c>
      <c r="K16" s="9" t="str">
        <f t="shared" si="1"/>
        <v/>
      </c>
      <c r="L16" s="9"/>
      <c r="M16" s="32"/>
      <c r="N16" s="32"/>
      <c r="O16" s="8" t="str">
        <f>IF(M16="","",(VLOOKUP(M16,Premietabell!$A$4:$B$16,2)))</f>
        <v/>
      </c>
      <c r="P16" s="8" t="str">
        <f>IF(N16="","",(VLOOKUP(N16,Premietabell!$A$4:$B$16,2)))</f>
        <v/>
      </c>
      <c r="Q16" s="30" t="str">
        <f t="shared" si="2"/>
        <v/>
      </c>
      <c r="R16" s="30" t="str">
        <f t="shared" si="3"/>
        <v/>
      </c>
      <c r="S16" s="30" t="str">
        <f t="shared" si="4"/>
        <v/>
      </c>
      <c r="T16" s="9"/>
      <c r="W16" s="22" t="s">
        <v>16</v>
      </c>
    </row>
    <row r="17" spans="1:23" s="4" customFormat="1" ht="15.75" x14ac:dyDescent="0.25">
      <c r="A17" s="19"/>
      <c r="B17" s="29" t="s">
        <v>42</v>
      </c>
      <c r="C17" s="19"/>
      <c r="D17" s="20" t="s">
        <v>34</v>
      </c>
      <c r="E17" s="9"/>
      <c r="F17" s="5"/>
      <c r="G17" s="32"/>
      <c r="H17" s="31">
        <f>VLOOKUP(F17,Premietabell!$A$4:$B$16,2)</f>
        <v>0</v>
      </c>
      <c r="I17" s="31">
        <f>VLOOKUP(G17,Premietabell!$A$4:$B$16,2)</f>
        <v>0</v>
      </c>
      <c r="J17" s="9" t="str">
        <f t="shared" si="0"/>
        <v/>
      </c>
      <c r="K17" s="9" t="str">
        <f t="shared" si="1"/>
        <v/>
      </c>
      <c r="L17" s="9"/>
      <c r="M17" s="32"/>
      <c r="N17" s="32"/>
      <c r="O17" s="8" t="str">
        <f>IF(M17="","",(VLOOKUP(M17,Premietabell!$A$4:$B$16,2)))</f>
        <v/>
      </c>
      <c r="P17" s="8" t="str">
        <f>IF(N17="","",(VLOOKUP(N17,Premietabell!$A$4:$B$16,2)))</f>
        <v/>
      </c>
      <c r="Q17" s="30" t="str">
        <f t="shared" si="2"/>
        <v/>
      </c>
      <c r="R17" s="30" t="str">
        <f t="shared" si="3"/>
        <v/>
      </c>
      <c r="S17" s="30" t="str">
        <f t="shared" si="4"/>
        <v/>
      </c>
      <c r="T17" s="9"/>
      <c r="W17" s="22" t="s">
        <v>12</v>
      </c>
    </row>
    <row r="18" spans="1:23" s="4" customFormat="1" ht="15.75" x14ac:dyDescent="0.25">
      <c r="A18" s="19"/>
      <c r="B18" s="29" t="s">
        <v>43</v>
      </c>
      <c r="C18" s="19"/>
      <c r="D18" s="20" t="s">
        <v>35</v>
      </c>
      <c r="E18" s="9"/>
      <c r="F18" s="5"/>
      <c r="G18" s="32"/>
      <c r="H18" s="31">
        <f>VLOOKUP(F18,Premietabell!$A$4:$B$16,2)</f>
        <v>0</v>
      </c>
      <c r="I18" s="31">
        <f>VLOOKUP(G18,Premietabell!$A$4:$B$16,2)</f>
        <v>0</v>
      </c>
      <c r="J18" s="9" t="str">
        <f t="shared" si="0"/>
        <v/>
      </c>
      <c r="K18" s="9" t="str">
        <f t="shared" si="1"/>
        <v/>
      </c>
      <c r="L18" s="9"/>
      <c r="M18" s="32"/>
      <c r="N18" s="32"/>
      <c r="O18" s="8" t="str">
        <f>IF(M18="","",(VLOOKUP(M18,Premietabell!$A$4:$B$16,2)))</f>
        <v/>
      </c>
      <c r="P18" s="8" t="str">
        <f>IF(N18="","",(VLOOKUP(N18,Premietabell!$A$4:$B$16,2)))</f>
        <v/>
      </c>
      <c r="Q18" s="30" t="str">
        <f t="shared" si="2"/>
        <v/>
      </c>
      <c r="R18" s="30" t="str">
        <f t="shared" si="3"/>
        <v/>
      </c>
      <c r="S18" s="30" t="str">
        <f t="shared" si="4"/>
        <v/>
      </c>
      <c r="T18" s="9"/>
      <c r="W18" s="22" t="s">
        <v>20</v>
      </c>
    </row>
    <row r="19" spans="1:23" s="4" customFormat="1" ht="15.75" x14ac:dyDescent="0.25">
      <c r="A19" s="19"/>
      <c r="B19" s="29" t="s">
        <v>44</v>
      </c>
      <c r="C19" s="19"/>
      <c r="D19" s="20" t="s">
        <v>35</v>
      </c>
      <c r="E19" s="9"/>
      <c r="F19" s="5"/>
      <c r="G19" s="32"/>
      <c r="H19" s="31">
        <f>VLOOKUP(F19,Premietabell!$A$4:$B$16,2)</f>
        <v>0</v>
      </c>
      <c r="I19" s="31">
        <f>VLOOKUP(G19,Premietabell!$A$4:$B$16,2)</f>
        <v>0</v>
      </c>
      <c r="J19" s="9" t="str">
        <f t="shared" si="0"/>
        <v/>
      </c>
      <c r="K19" s="9" t="str">
        <f t="shared" si="1"/>
        <v/>
      </c>
      <c r="L19" s="9"/>
      <c r="M19" s="32"/>
      <c r="N19" s="32"/>
      <c r="O19" s="8" t="str">
        <f>IF(M19="","",(VLOOKUP(M19,Premietabell!$A$4:$B$16,2)))</f>
        <v/>
      </c>
      <c r="P19" s="8" t="str">
        <f>IF(N19="","",(VLOOKUP(N19,Premietabell!$A$4:$B$16,2)))</f>
        <v/>
      </c>
      <c r="Q19" s="30" t="str">
        <f t="shared" si="2"/>
        <v/>
      </c>
      <c r="R19" s="30" t="str">
        <f t="shared" si="3"/>
        <v/>
      </c>
      <c r="S19" s="30" t="str">
        <f t="shared" si="4"/>
        <v/>
      </c>
      <c r="T19" s="9"/>
      <c r="W19" s="22" t="s">
        <v>15</v>
      </c>
    </row>
    <row r="20" spans="1:23" s="4" customFormat="1" ht="15.75" x14ac:dyDescent="0.25">
      <c r="A20" s="19"/>
      <c r="B20" s="29" t="s">
        <v>45</v>
      </c>
      <c r="C20" s="19"/>
      <c r="D20" s="20" t="s">
        <v>34</v>
      </c>
      <c r="E20" s="9"/>
      <c r="F20" s="5"/>
      <c r="G20" s="32"/>
      <c r="H20" s="31">
        <f>VLOOKUP(F20,Premietabell!$A$4:$B$16,2)</f>
        <v>0</v>
      </c>
      <c r="I20" s="31">
        <f>VLOOKUP(G20,Premietabell!$A$4:$B$16,2)</f>
        <v>0</v>
      </c>
      <c r="J20" s="9" t="str">
        <f t="shared" si="0"/>
        <v/>
      </c>
      <c r="K20" s="9" t="str">
        <f t="shared" si="1"/>
        <v/>
      </c>
      <c r="L20" s="9"/>
      <c r="M20" s="32"/>
      <c r="N20" s="32"/>
      <c r="O20" s="8" t="str">
        <f>IF(M20="","",(VLOOKUP(M20,Premietabell!$A$4:$B$16,2)))</f>
        <v/>
      </c>
      <c r="P20" s="8" t="str">
        <f>IF(N20="","",(VLOOKUP(N20,Premietabell!$A$4:$B$16,2)))</f>
        <v/>
      </c>
      <c r="Q20" s="30" t="str">
        <f t="shared" si="2"/>
        <v/>
      </c>
      <c r="R20" s="30" t="str">
        <f t="shared" si="3"/>
        <v/>
      </c>
      <c r="S20" s="30" t="str">
        <f t="shared" si="4"/>
        <v/>
      </c>
      <c r="T20" s="9"/>
      <c r="W20" s="22" t="s">
        <v>17</v>
      </c>
    </row>
    <row r="21" spans="1:23" s="4" customFormat="1" ht="15.75" x14ac:dyDescent="0.25">
      <c r="A21" s="19"/>
      <c r="B21" s="29" t="s">
        <v>46</v>
      </c>
      <c r="C21" s="19"/>
      <c r="D21" s="20" t="s">
        <v>35</v>
      </c>
      <c r="E21" s="9"/>
      <c r="F21" s="5"/>
      <c r="G21" s="32"/>
      <c r="H21" s="31">
        <f>VLOOKUP(F21,Premietabell!$A$4:$B$16,2)</f>
        <v>0</v>
      </c>
      <c r="I21" s="31">
        <f>VLOOKUP(G21,Premietabell!$A$4:$B$16,2)</f>
        <v>0</v>
      </c>
      <c r="J21" s="9" t="str">
        <f t="shared" si="0"/>
        <v/>
      </c>
      <c r="K21" s="9" t="str">
        <f t="shared" si="1"/>
        <v/>
      </c>
      <c r="L21" s="9"/>
      <c r="M21" s="32"/>
      <c r="N21" s="32"/>
      <c r="O21" s="8" t="str">
        <f>IF(M21="","",(VLOOKUP(M21,Premietabell!$A$4:$B$16,2)))</f>
        <v/>
      </c>
      <c r="P21" s="8" t="str">
        <f>IF(N21="","",(VLOOKUP(N21,Premietabell!$A$4:$B$16,2)))</f>
        <v/>
      </c>
      <c r="Q21" s="30" t="str">
        <f t="shared" si="2"/>
        <v/>
      </c>
      <c r="R21" s="30" t="str">
        <f t="shared" si="3"/>
        <v/>
      </c>
      <c r="S21" s="30" t="str">
        <f t="shared" si="4"/>
        <v/>
      </c>
      <c r="T21" s="9"/>
    </row>
    <row r="22" spans="1:23" s="4" customFormat="1" ht="15.75" x14ac:dyDescent="0.25">
      <c r="A22" s="19"/>
      <c r="B22" s="29" t="s">
        <v>47</v>
      </c>
      <c r="C22" s="19"/>
      <c r="D22" s="20" t="s">
        <v>35</v>
      </c>
      <c r="E22" s="9"/>
      <c r="F22" s="5"/>
      <c r="G22" s="32"/>
      <c r="H22" s="31">
        <f>VLOOKUP(F22,Premietabell!$A$4:$B$16,2)</f>
        <v>0</v>
      </c>
      <c r="I22" s="31">
        <f>VLOOKUP(G22,Premietabell!$A$4:$B$16,2)</f>
        <v>0</v>
      </c>
      <c r="J22" s="9" t="str">
        <f t="shared" si="0"/>
        <v/>
      </c>
      <c r="K22" s="9" t="str">
        <f t="shared" si="1"/>
        <v/>
      </c>
      <c r="L22" s="9"/>
      <c r="M22" s="32"/>
      <c r="N22" s="32"/>
      <c r="O22" s="8" t="str">
        <f>IF(M22="","",(VLOOKUP(M22,Premietabell!$A$4:$B$16,2)))</f>
        <v/>
      </c>
      <c r="P22" s="8" t="str">
        <f>IF(N22="","",(VLOOKUP(N22,Premietabell!$A$4:$B$16,2)))</f>
        <v/>
      </c>
      <c r="Q22" s="30" t="str">
        <f t="shared" si="2"/>
        <v/>
      </c>
      <c r="R22" s="30" t="str">
        <f t="shared" si="3"/>
        <v/>
      </c>
      <c r="S22" s="30" t="str">
        <f t="shared" si="4"/>
        <v/>
      </c>
      <c r="T22" s="9"/>
    </row>
    <row r="23" spans="1:23" s="4" customFormat="1" ht="15.75" x14ac:dyDescent="0.25">
      <c r="A23" s="19"/>
      <c r="B23" s="29" t="s">
        <v>48</v>
      </c>
      <c r="C23" s="19"/>
      <c r="D23" s="20" t="s">
        <v>34</v>
      </c>
      <c r="E23" s="9"/>
      <c r="F23" s="5"/>
      <c r="G23" s="32"/>
      <c r="H23" s="31">
        <f>VLOOKUP(F23,Premietabell!$A$4:$B$16,2)</f>
        <v>0</v>
      </c>
      <c r="I23" s="31">
        <f>VLOOKUP(G23,Premietabell!$A$4:$B$16,2)</f>
        <v>0</v>
      </c>
      <c r="J23" s="9" t="str">
        <f t="shared" si="0"/>
        <v/>
      </c>
      <c r="K23" s="9" t="str">
        <f t="shared" si="1"/>
        <v/>
      </c>
      <c r="L23" s="9"/>
      <c r="M23" s="32"/>
      <c r="N23" s="32"/>
      <c r="O23" s="8" t="str">
        <f>IF(M23="","",(VLOOKUP(M23,Premietabell!$A$4:$B$16,2)))</f>
        <v/>
      </c>
      <c r="P23" s="8" t="str">
        <f>IF(N23="","",(VLOOKUP(N23,Premietabell!$A$4:$B$16,2)))</f>
        <v/>
      </c>
      <c r="Q23" s="30" t="str">
        <f t="shared" si="2"/>
        <v/>
      </c>
      <c r="R23" s="30" t="str">
        <f t="shared" si="3"/>
        <v/>
      </c>
      <c r="S23" s="30" t="str">
        <f t="shared" si="4"/>
        <v/>
      </c>
      <c r="T23" s="9"/>
    </row>
    <row r="24" spans="1:23" s="4" customFormat="1" ht="15.75" x14ac:dyDescent="0.25">
      <c r="A24" s="19"/>
      <c r="B24" s="29" t="s">
        <v>51</v>
      </c>
      <c r="C24" s="19"/>
      <c r="D24" s="20" t="s">
        <v>34</v>
      </c>
      <c r="E24" s="9"/>
      <c r="F24" s="5"/>
      <c r="G24" s="32"/>
      <c r="H24" s="31">
        <f>VLOOKUP(F24,Premietabell!$A$4:$B$16,2)</f>
        <v>0</v>
      </c>
      <c r="I24" s="31">
        <f>VLOOKUP(G24,Premietabell!$A$4:$B$16,2)</f>
        <v>0</v>
      </c>
      <c r="J24" s="9" t="str">
        <f t="shared" si="0"/>
        <v/>
      </c>
      <c r="K24" s="9" t="str">
        <f t="shared" si="1"/>
        <v/>
      </c>
      <c r="L24" s="9"/>
      <c r="M24" s="32"/>
      <c r="N24" s="32"/>
      <c r="O24" s="8" t="str">
        <f>IF(M24="","",(VLOOKUP(M24,Premietabell!$A$4:$B$16,2)))</f>
        <v/>
      </c>
      <c r="P24" s="8" t="str">
        <f>IF(N24="","",(VLOOKUP(N24,Premietabell!$A$4:$B$16,2)))</f>
        <v/>
      </c>
      <c r="Q24" s="30" t="str">
        <f t="shared" si="2"/>
        <v/>
      </c>
      <c r="R24" s="30" t="str">
        <f t="shared" si="3"/>
        <v/>
      </c>
      <c r="S24" s="30" t="str">
        <f t="shared" si="4"/>
        <v/>
      </c>
      <c r="T24" s="9"/>
    </row>
    <row r="25" spans="1:23" s="4" customFormat="1" ht="15.75" x14ac:dyDescent="0.25">
      <c r="A25" s="19"/>
      <c r="B25" s="29" t="s">
        <v>52</v>
      </c>
      <c r="C25" s="19"/>
      <c r="D25" s="20" t="s">
        <v>34</v>
      </c>
      <c r="E25" s="9"/>
      <c r="F25" s="5"/>
      <c r="G25" s="32"/>
      <c r="H25" s="31">
        <f>VLOOKUP(F25,Premietabell!$A$4:$B$16,2)</f>
        <v>0</v>
      </c>
      <c r="I25" s="31">
        <f>VLOOKUP(G25,Premietabell!$A$4:$B$16,2)</f>
        <v>0</v>
      </c>
      <c r="J25" s="9" t="str">
        <f t="shared" si="0"/>
        <v/>
      </c>
      <c r="K25" s="9" t="str">
        <f t="shared" si="1"/>
        <v/>
      </c>
      <c r="L25" s="9"/>
      <c r="M25" s="32"/>
      <c r="N25" s="32"/>
      <c r="O25" s="8" t="str">
        <f>IF(M25="","",(VLOOKUP(M25,Premietabell!$A$4:$B$16,2)))</f>
        <v/>
      </c>
      <c r="P25" s="8" t="str">
        <f>IF(N25="","",(VLOOKUP(N25,Premietabell!$A$4:$B$16,2)))</f>
        <v/>
      </c>
      <c r="Q25" s="30" t="str">
        <f t="shared" si="2"/>
        <v/>
      </c>
      <c r="R25" s="30" t="str">
        <f t="shared" si="3"/>
        <v/>
      </c>
      <c r="S25" s="30" t="str">
        <f t="shared" si="4"/>
        <v/>
      </c>
      <c r="T25" s="9"/>
    </row>
    <row r="26" spans="1:23" s="4" customFormat="1" ht="15.75" x14ac:dyDescent="0.25">
      <c r="A26" s="19"/>
      <c r="B26" s="29" t="s">
        <v>53</v>
      </c>
      <c r="C26" s="19"/>
      <c r="D26" s="20" t="s">
        <v>35</v>
      </c>
      <c r="E26" s="9"/>
      <c r="F26" s="5"/>
      <c r="G26" s="32"/>
      <c r="H26" s="31">
        <f>VLOOKUP(F26,Premietabell!$A$4:$B$16,2)</f>
        <v>0</v>
      </c>
      <c r="I26" s="31">
        <f>VLOOKUP(G26,Premietabell!$A$4:$B$16,2)</f>
        <v>0</v>
      </c>
      <c r="J26" s="9" t="str">
        <f t="shared" si="0"/>
        <v/>
      </c>
      <c r="K26" s="9" t="str">
        <f t="shared" si="1"/>
        <v/>
      </c>
      <c r="L26" s="9"/>
      <c r="M26" s="32"/>
      <c r="N26" s="32"/>
      <c r="O26" s="8" t="str">
        <f>IF(M26="","",(VLOOKUP(M26,Premietabell!$A$4:$B$16,2)))</f>
        <v/>
      </c>
      <c r="P26" s="8" t="str">
        <f>IF(N26="","",(VLOOKUP(N26,Premietabell!$A$4:$B$16,2)))</f>
        <v/>
      </c>
      <c r="Q26" s="30" t="str">
        <f t="shared" si="2"/>
        <v/>
      </c>
      <c r="R26" s="30" t="str">
        <f t="shared" si="3"/>
        <v/>
      </c>
      <c r="S26" s="30" t="str">
        <f t="shared" si="4"/>
        <v/>
      </c>
      <c r="T26" s="9"/>
    </row>
    <row r="27" spans="1:23" s="4" customFormat="1" ht="15.75" x14ac:dyDescent="0.25">
      <c r="A27" s="19"/>
      <c r="B27" s="29" t="s">
        <v>54</v>
      </c>
      <c r="C27" s="19"/>
      <c r="D27" s="20" t="s">
        <v>35</v>
      </c>
      <c r="E27" s="9"/>
      <c r="F27" s="5"/>
      <c r="G27" s="32"/>
      <c r="H27" s="31">
        <f>VLOOKUP(F27,Premietabell!$A$4:$B$16,2)</f>
        <v>0</v>
      </c>
      <c r="I27" s="31">
        <f>VLOOKUP(G27,Premietabell!$A$4:$B$16,2)</f>
        <v>0</v>
      </c>
      <c r="J27" s="9" t="str">
        <f t="shared" si="0"/>
        <v/>
      </c>
      <c r="K27" s="9" t="str">
        <f t="shared" si="1"/>
        <v/>
      </c>
      <c r="L27" s="9"/>
      <c r="M27" s="32"/>
      <c r="N27" s="32"/>
      <c r="O27" s="8" t="str">
        <f>IF(M27="","",(VLOOKUP(M27,Premietabell!$A$4:$B$16,2)))</f>
        <v/>
      </c>
      <c r="P27" s="8" t="str">
        <f>IF(N27="","",(VLOOKUP(N27,Premietabell!$A$4:$B$16,2)))</f>
        <v/>
      </c>
      <c r="Q27" s="30" t="str">
        <f t="shared" si="2"/>
        <v/>
      </c>
      <c r="R27" s="30" t="str">
        <f t="shared" si="3"/>
        <v/>
      </c>
      <c r="S27" s="30" t="str">
        <f t="shared" si="4"/>
        <v/>
      </c>
      <c r="T27" s="9"/>
    </row>
    <row r="28" spans="1:23" s="4" customFormat="1" ht="15.75" x14ac:dyDescent="0.25">
      <c r="A28" s="19"/>
      <c r="B28" s="29" t="s">
        <v>55</v>
      </c>
      <c r="C28" s="19"/>
      <c r="D28" s="20" t="s">
        <v>34</v>
      </c>
      <c r="E28" s="9"/>
      <c r="F28" s="5"/>
      <c r="G28" s="32"/>
      <c r="H28" s="31">
        <f>VLOOKUP(F28,Premietabell!$A$4:$B$16,2)</f>
        <v>0</v>
      </c>
      <c r="I28" s="31">
        <f>VLOOKUP(G28,Premietabell!$A$4:$B$16,2)</f>
        <v>0</v>
      </c>
      <c r="J28" s="9" t="str">
        <f t="shared" si="0"/>
        <v/>
      </c>
      <c r="K28" s="9" t="str">
        <f t="shared" si="1"/>
        <v/>
      </c>
      <c r="L28" s="9"/>
      <c r="M28" s="32"/>
      <c r="N28" s="32"/>
      <c r="O28" s="8" t="str">
        <f>IF(M28="","",(VLOOKUP(M28,Premietabell!$A$4:$B$16,2)))</f>
        <v/>
      </c>
      <c r="P28" s="8" t="str">
        <f>IF(N28="","",(VLOOKUP(N28,Premietabell!$A$4:$B$16,2)))</f>
        <v/>
      </c>
      <c r="Q28" s="30"/>
      <c r="R28" s="30" t="str">
        <f t="shared" si="3"/>
        <v/>
      </c>
      <c r="S28" s="30" t="str">
        <f t="shared" si="4"/>
        <v/>
      </c>
      <c r="T28" s="9"/>
    </row>
    <row r="29" spans="1:23" s="4" customFormat="1" ht="15.75" x14ac:dyDescent="0.25">
      <c r="A29" s="21"/>
      <c r="B29" s="22"/>
      <c r="C29" s="21"/>
      <c r="D29" s="24"/>
      <c r="E29" s="25"/>
      <c r="F29" s="26"/>
      <c r="G29" s="27"/>
      <c r="H29" s="26"/>
      <c r="I29" s="26"/>
      <c r="J29" s="25"/>
      <c r="K29" s="25"/>
      <c r="L29" s="25"/>
      <c r="M29" s="27"/>
      <c r="N29" s="27"/>
      <c r="O29" s="26"/>
      <c r="P29" s="26"/>
      <c r="Q29" s="25"/>
      <c r="R29" s="25"/>
      <c r="S29" s="25"/>
      <c r="T29" s="25"/>
    </row>
    <row r="30" spans="1:23" x14ac:dyDescent="0.25">
      <c r="B30" s="28" t="s">
        <v>59</v>
      </c>
      <c r="T30" s="1"/>
    </row>
    <row r="31" spans="1:23" x14ac:dyDescent="0.25">
      <c r="B31" s="22" t="s">
        <v>49</v>
      </c>
    </row>
    <row r="33" spans="2:2" x14ac:dyDescent="0.25">
      <c r="B33" s="22" t="s">
        <v>50</v>
      </c>
    </row>
    <row r="35" spans="2:2" x14ac:dyDescent="0.25">
      <c r="B35" s="22" t="s">
        <v>56</v>
      </c>
    </row>
    <row r="37" spans="2:2" x14ac:dyDescent="0.25">
      <c r="B37" s="22" t="s">
        <v>57</v>
      </c>
    </row>
    <row r="39" spans="2:2" x14ac:dyDescent="0.25">
      <c r="B39" s="23" t="s">
        <v>58</v>
      </c>
    </row>
  </sheetData>
  <mergeCells count="8">
    <mergeCell ref="A1:T1"/>
    <mergeCell ref="D3:N3"/>
    <mergeCell ref="D4:N4"/>
    <mergeCell ref="D5:N5"/>
    <mergeCell ref="A7:A8"/>
    <mergeCell ref="B7:B8"/>
    <mergeCell ref="D7:D8"/>
    <mergeCell ref="S7:T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17"/>
  <sheetViews>
    <sheetView workbookViewId="0">
      <selection activeCell="G14" sqref="G14"/>
    </sheetView>
  </sheetViews>
  <sheetFormatPr baseColWidth="10" defaultRowHeight="15" x14ac:dyDescent="0.25"/>
  <cols>
    <col min="5" max="5" width="51" customWidth="1"/>
  </cols>
  <sheetData>
    <row r="3" spans="1:2" x14ac:dyDescent="0.25">
      <c r="A3" t="s">
        <v>21</v>
      </c>
    </row>
    <row r="4" spans="1:2" x14ac:dyDescent="0.25">
      <c r="A4">
        <v>0</v>
      </c>
      <c r="B4">
        <v>0</v>
      </c>
    </row>
    <row r="5" spans="1:2" x14ac:dyDescent="0.25">
      <c r="A5" t="s">
        <v>9</v>
      </c>
      <c r="B5">
        <v>24</v>
      </c>
    </row>
    <row r="6" spans="1:2" x14ac:dyDescent="0.25">
      <c r="A6" t="s">
        <v>18</v>
      </c>
      <c r="B6">
        <v>16</v>
      </c>
    </row>
    <row r="7" spans="1:2" x14ac:dyDescent="0.25">
      <c r="A7" t="s">
        <v>13</v>
      </c>
      <c r="B7">
        <v>18</v>
      </c>
    </row>
    <row r="8" spans="1:2" x14ac:dyDescent="0.25">
      <c r="A8" t="s">
        <v>11</v>
      </c>
      <c r="B8">
        <v>16</v>
      </c>
    </row>
    <row r="9" spans="1:2" x14ac:dyDescent="0.25">
      <c r="A9" t="s">
        <v>10</v>
      </c>
      <c r="B9">
        <v>12</v>
      </c>
    </row>
    <row r="10" spans="1:2" x14ac:dyDescent="0.25">
      <c r="A10" t="s">
        <v>19</v>
      </c>
      <c r="B10">
        <v>8</v>
      </c>
    </row>
    <row r="11" spans="1:2" x14ac:dyDescent="0.25">
      <c r="A11" t="s">
        <v>14</v>
      </c>
      <c r="B11">
        <v>9</v>
      </c>
    </row>
    <row r="12" spans="1:2" x14ac:dyDescent="0.25">
      <c r="A12" t="s">
        <v>16</v>
      </c>
      <c r="B12">
        <v>8</v>
      </c>
    </row>
    <row r="13" spans="1:2" x14ac:dyDescent="0.25">
      <c r="A13" t="s">
        <v>12</v>
      </c>
      <c r="B13">
        <v>6</v>
      </c>
    </row>
    <row r="14" spans="1:2" x14ac:dyDescent="0.25">
      <c r="A14" t="s">
        <v>20</v>
      </c>
      <c r="B14">
        <v>4</v>
      </c>
    </row>
    <row r="15" spans="1:2" x14ac:dyDescent="0.25">
      <c r="A15" t="s">
        <v>15</v>
      </c>
      <c r="B15">
        <v>4</v>
      </c>
    </row>
    <row r="16" spans="1:2" x14ac:dyDescent="0.25">
      <c r="A16" t="s">
        <v>17</v>
      </c>
      <c r="B16">
        <v>4</v>
      </c>
    </row>
    <row r="17" spans="5:5" ht="141.75" x14ac:dyDescent="0.25">
      <c r="E17" s="34" t="s">
        <v>62</v>
      </c>
    </row>
  </sheetData>
  <sortState xmlns:xlrd2="http://schemas.microsoft.com/office/spreadsheetml/2017/richdata2" ref="A4:B16">
    <sortCondition ref="A4:A16"/>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AC10FB37E6804A9794D9E58B91CBC5" ma:contentTypeVersion="11" ma:contentTypeDescription="Create a new document." ma:contentTypeScope="" ma:versionID="3908cd90490dc7db59dd0a628f15fbd4">
  <xsd:schema xmlns:xsd="http://www.w3.org/2001/XMLSchema" xmlns:xs="http://www.w3.org/2001/XMLSchema" xmlns:p="http://schemas.microsoft.com/office/2006/metadata/properties" xmlns:ns3="0267d702-d2f5-4999-a279-36ffe41e1027" targetNamespace="http://schemas.microsoft.com/office/2006/metadata/properties" ma:root="true" ma:fieldsID="89f4a12b2131fba27f27663fe52fc322" ns3:_="">
    <xsd:import namespace="0267d702-d2f5-4999-a279-36ffe41e10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67d702-d2f5-4999-a279-36ffe41e1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D48703-F13A-414A-865A-43C6C6B59A4C}">
  <ds:schemaRefs>
    <ds:schemaRef ds:uri="http://schemas.microsoft.com/sharepoint/v3/contenttype/forms"/>
  </ds:schemaRefs>
</ds:datastoreItem>
</file>

<file path=customXml/itemProps2.xml><?xml version="1.0" encoding="utf-8"?>
<ds:datastoreItem xmlns:ds="http://schemas.openxmlformats.org/officeDocument/2006/customXml" ds:itemID="{3C8C901B-3B76-4FE4-B623-68DB1F130E0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4B9D985-2B26-4CC2-B0CE-45E78D2E0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67d702-d2f5-4999-a279-36ffe41e1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Dag 1</vt:lpstr>
      <vt:lpstr>Dag 2</vt:lpstr>
      <vt:lpstr>Premietabell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Sverre Hennum</dc:creator>
  <cp:lastModifiedBy>KERIM DYBESLAND Espen</cp:lastModifiedBy>
  <cp:lastPrinted>2021-11-07T17:09:32Z</cp:lastPrinted>
  <dcterms:created xsi:type="dcterms:W3CDTF">2017-11-10T11:39:57Z</dcterms:created>
  <dcterms:modified xsi:type="dcterms:W3CDTF">2022-12-06T19:37:52Z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0x010100DCAC10FB37E6804A9794D9E58B91CBC5</vt:lpwstr>
  </property>
</Properties>
</file>